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20895" windowHeight="9660"/>
  </bookViews>
  <sheets>
    <sheet name="FEBRERO 2015" sheetId="1" r:id="rId1"/>
  </sheets>
  <calcPr calcId="124519"/>
</workbook>
</file>

<file path=xl/calcChain.xml><?xml version="1.0" encoding="utf-8"?>
<calcChain xmlns="http://schemas.openxmlformats.org/spreadsheetml/2006/main">
  <c r="B13" i="1"/>
  <c r="C13"/>
  <c r="D13"/>
  <c r="E13"/>
  <c r="F13"/>
  <c r="G13"/>
  <c r="H13"/>
  <c r="I13"/>
  <c r="J13"/>
  <c r="K13"/>
  <c r="L13"/>
  <c r="M13"/>
  <c r="P13"/>
  <c r="Q13"/>
  <c r="R13"/>
  <c r="S13"/>
  <c r="W13"/>
  <c r="X13"/>
  <c r="N14"/>
  <c r="N13" s="1"/>
  <c r="T14"/>
  <c r="T13" s="1"/>
  <c r="N15"/>
  <c r="T15"/>
  <c r="N16"/>
  <c r="T16"/>
  <c r="N17"/>
  <c r="T17"/>
  <c r="N18"/>
  <c r="T18"/>
  <c r="N19"/>
  <c r="T19"/>
  <c r="N20"/>
  <c r="T20"/>
  <c r="N21"/>
  <c r="T21"/>
  <c r="N22"/>
  <c r="T22"/>
  <c r="B23"/>
  <c r="C23"/>
  <c r="D23"/>
  <c r="E23"/>
  <c r="F23"/>
  <c r="G23"/>
  <c r="H23"/>
  <c r="I23"/>
  <c r="J23"/>
  <c r="K23"/>
  <c r="L23"/>
  <c r="P23"/>
  <c r="Q23"/>
  <c r="R23"/>
  <c r="S23"/>
  <c r="W23"/>
  <c r="X23"/>
  <c r="N24"/>
  <c r="N23" s="1"/>
  <c r="T24"/>
  <c r="T23" s="1"/>
  <c r="N25"/>
  <c r="T25"/>
  <c r="N26"/>
  <c r="T26"/>
  <c r="N27"/>
  <c r="T27"/>
  <c r="N28"/>
  <c r="T28"/>
  <c r="N29"/>
  <c r="T29"/>
  <c r="B30"/>
  <c r="C30"/>
  <c r="D30"/>
  <c r="E30"/>
  <c r="F30"/>
  <c r="G30"/>
  <c r="H30"/>
  <c r="I30"/>
  <c r="J30"/>
  <c r="K30"/>
  <c r="L30"/>
  <c r="P30"/>
  <c r="Q30"/>
  <c r="R30"/>
  <c r="S30"/>
  <c r="W30"/>
  <c r="X30"/>
  <c r="N31"/>
  <c r="N30" s="1"/>
  <c r="T31"/>
  <c r="T30" s="1"/>
  <c r="N32"/>
  <c r="T32"/>
  <c r="N33"/>
  <c r="T33"/>
  <c r="N34"/>
  <c r="T34"/>
  <c r="N35"/>
  <c r="T35"/>
  <c r="N36"/>
  <c r="T36"/>
  <c r="B37"/>
  <c r="C37"/>
  <c r="D37"/>
  <c r="E37"/>
  <c r="F37"/>
  <c r="G37"/>
  <c r="H37"/>
  <c r="I37"/>
  <c r="J37"/>
  <c r="K37"/>
  <c r="L37"/>
  <c r="P37"/>
  <c r="Q37"/>
  <c r="R37"/>
  <c r="S37"/>
  <c r="W37"/>
  <c r="X37"/>
  <c r="N38"/>
  <c r="N37" s="1"/>
  <c r="T38"/>
  <c r="T37" s="1"/>
  <c r="N39"/>
  <c r="T39"/>
  <c r="N40"/>
  <c r="T40"/>
  <c r="N41"/>
  <c r="T41"/>
  <c r="N42"/>
  <c r="T42"/>
  <c r="B43"/>
  <c r="C43"/>
  <c r="D43"/>
  <c r="E43"/>
  <c r="F43"/>
  <c r="G43"/>
  <c r="H43"/>
  <c r="I43"/>
  <c r="K43"/>
  <c r="L43"/>
  <c r="P43"/>
  <c r="Q43"/>
  <c r="R43"/>
  <c r="S43"/>
  <c r="W43"/>
  <c r="X43"/>
  <c r="N44"/>
  <c r="N43" s="1"/>
  <c r="N49" s="1"/>
  <c r="T44"/>
  <c r="T43" s="1"/>
  <c r="T49" s="1"/>
  <c r="N45"/>
  <c r="T45"/>
  <c r="N46"/>
  <c r="T46"/>
  <c r="N47"/>
  <c r="T47"/>
  <c r="N48"/>
  <c r="T48"/>
  <c r="B49"/>
  <c r="C49"/>
  <c r="D49"/>
  <c r="E49"/>
  <c r="F49"/>
  <c r="G49"/>
  <c r="H49"/>
  <c r="I49"/>
  <c r="J49"/>
  <c r="K49"/>
  <c r="L49"/>
  <c r="P49"/>
  <c r="Q49"/>
  <c r="R49"/>
  <c r="S49"/>
  <c r="W49"/>
  <c r="X49"/>
  <c r="B51"/>
  <c r="C51"/>
  <c r="D51"/>
  <c r="E51"/>
  <c r="F51"/>
  <c r="G51"/>
  <c r="H51"/>
  <c r="I51"/>
  <c r="K51"/>
  <c r="L51"/>
  <c r="M51"/>
  <c r="P51"/>
  <c r="Q51"/>
  <c r="R51"/>
  <c r="S51"/>
  <c r="W51"/>
  <c r="X51"/>
  <c r="N52"/>
  <c r="N51" s="1"/>
  <c r="T52"/>
  <c r="T51" s="1"/>
  <c r="N53"/>
  <c r="T53"/>
  <c r="N54"/>
  <c r="T54"/>
  <c r="N55"/>
  <c r="T55"/>
  <c r="N56"/>
  <c r="T56"/>
  <c r="N57"/>
  <c r="T57"/>
  <c r="B58"/>
  <c r="C58"/>
  <c r="D58"/>
  <c r="E58"/>
  <c r="F58"/>
  <c r="G58"/>
  <c r="H58"/>
  <c r="I58"/>
  <c r="J58"/>
  <c r="K58"/>
  <c r="L58"/>
  <c r="M58"/>
  <c r="P58"/>
  <c r="Q58"/>
  <c r="R58"/>
  <c r="S58"/>
  <c r="W58"/>
  <c r="X58"/>
  <c r="N59"/>
  <c r="N58" s="1"/>
  <c r="T59"/>
  <c r="T58" s="1"/>
  <c r="N60"/>
  <c r="T60"/>
  <c r="N61"/>
  <c r="T61"/>
  <c r="N62"/>
  <c r="T62"/>
  <c r="N63"/>
  <c r="T63"/>
  <c r="N64"/>
  <c r="T64"/>
  <c r="B65"/>
  <c r="C65"/>
  <c r="D65"/>
  <c r="E65"/>
  <c r="F65"/>
  <c r="G65"/>
  <c r="H65"/>
  <c r="I65"/>
  <c r="K65"/>
  <c r="L65"/>
  <c r="M65"/>
  <c r="P65"/>
  <c r="Q65"/>
  <c r="R65"/>
  <c r="S65"/>
  <c r="N66"/>
  <c r="N65" s="1"/>
  <c r="T66"/>
  <c r="T65" s="1"/>
  <c r="W66"/>
  <c r="X66"/>
  <c r="N67"/>
  <c r="T67"/>
  <c r="X67"/>
  <c r="N68"/>
  <c r="T68"/>
  <c r="N69"/>
  <c r="T69"/>
  <c r="N70"/>
  <c r="T70"/>
  <c r="C71"/>
  <c r="P71"/>
  <c r="Q71"/>
  <c r="R71"/>
  <c r="S71"/>
  <c r="N72"/>
  <c r="T72"/>
  <c r="T71" s="1"/>
  <c r="W72"/>
  <c r="X72"/>
  <c r="N73"/>
  <c r="T73"/>
  <c r="N74"/>
  <c r="T74"/>
  <c r="N75"/>
  <c r="T75"/>
  <c r="N76"/>
  <c r="T76"/>
  <c r="B77"/>
  <c r="C77"/>
  <c r="D77"/>
  <c r="F77"/>
  <c r="H77"/>
  <c r="I77"/>
  <c r="K77"/>
  <c r="L77"/>
  <c r="M77"/>
  <c r="P77"/>
  <c r="Q77"/>
  <c r="R77"/>
  <c r="S77"/>
  <c r="N78"/>
  <c r="T78"/>
  <c r="T77" s="1"/>
  <c r="W78"/>
  <c r="X78"/>
  <c r="N79"/>
  <c r="T79"/>
  <c r="N80"/>
  <c r="T80"/>
  <c r="N81"/>
  <c r="T81"/>
  <c r="E82"/>
  <c r="E77" s="1"/>
  <c r="E123" s="1"/>
  <c r="E124" s="1"/>
  <c r="E141" s="1"/>
  <c r="G82"/>
  <c r="G77" s="1"/>
  <c r="T82"/>
  <c r="N83"/>
  <c r="T83"/>
  <c r="B84"/>
  <c r="C84"/>
  <c r="D84"/>
  <c r="E84"/>
  <c r="F84"/>
  <c r="H84"/>
  <c r="I84"/>
  <c r="K84"/>
  <c r="L84"/>
  <c r="M84"/>
  <c r="P84"/>
  <c r="Q84"/>
  <c r="R84"/>
  <c r="S84"/>
  <c r="W84"/>
  <c r="X84"/>
  <c r="N85"/>
  <c r="T85"/>
  <c r="T84" s="1"/>
  <c r="N86"/>
  <c r="T86"/>
  <c r="N87"/>
  <c r="T87"/>
  <c r="N88"/>
  <c r="T88"/>
  <c r="G89"/>
  <c r="G84" s="1"/>
  <c r="G123" s="1"/>
  <c r="G124" s="1"/>
  <c r="G141" s="1"/>
  <c r="T89"/>
  <c r="B90"/>
  <c r="C90"/>
  <c r="D90"/>
  <c r="E90"/>
  <c r="F90"/>
  <c r="G90"/>
  <c r="H90"/>
  <c r="I90"/>
  <c r="K90"/>
  <c r="L90"/>
  <c r="M90"/>
  <c r="P90"/>
  <c r="Q90"/>
  <c r="R90"/>
  <c r="S90"/>
  <c r="W90"/>
  <c r="X90"/>
  <c r="N91"/>
  <c r="N90" s="1"/>
  <c r="T91"/>
  <c r="T90" s="1"/>
  <c r="N92"/>
  <c r="T92"/>
  <c r="N93"/>
  <c r="T93"/>
  <c r="N94"/>
  <c r="T94"/>
  <c r="N95"/>
  <c r="T95"/>
  <c r="B96"/>
  <c r="C96"/>
  <c r="D96"/>
  <c r="E96"/>
  <c r="F96"/>
  <c r="G96"/>
  <c r="H96"/>
  <c r="I96"/>
  <c r="K96"/>
  <c r="L96"/>
  <c r="M96"/>
  <c r="P96"/>
  <c r="Q96"/>
  <c r="R96"/>
  <c r="S96"/>
  <c r="W96"/>
  <c r="X96"/>
  <c r="N97"/>
  <c r="N96" s="1"/>
  <c r="T97"/>
  <c r="T96" s="1"/>
  <c r="N98"/>
  <c r="T98"/>
  <c r="N99"/>
  <c r="T99"/>
  <c r="N100"/>
  <c r="T100"/>
  <c r="N101"/>
  <c r="T101"/>
  <c r="B102"/>
  <c r="C102"/>
  <c r="D102"/>
  <c r="E102"/>
  <c r="F102"/>
  <c r="G102"/>
  <c r="H102"/>
  <c r="I102"/>
  <c r="J102"/>
  <c r="K102"/>
  <c r="L102"/>
  <c r="M102"/>
  <c r="P102"/>
  <c r="Q102"/>
  <c r="R102"/>
  <c r="S102"/>
  <c r="N103"/>
  <c r="N102" s="1"/>
  <c r="T103"/>
  <c r="T102" s="1"/>
  <c r="W103"/>
  <c r="X103"/>
  <c r="N104"/>
  <c r="T104"/>
  <c r="N105"/>
  <c r="T105"/>
  <c r="N106"/>
  <c r="T106"/>
  <c r="N107"/>
  <c r="T107"/>
  <c r="B108"/>
  <c r="C108"/>
  <c r="D108"/>
  <c r="E108"/>
  <c r="F108"/>
  <c r="G108"/>
  <c r="H108"/>
  <c r="I108"/>
  <c r="K108"/>
  <c r="L108"/>
  <c r="M108"/>
  <c r="P108"/>
  <c r="Q108"/>
  <c r="R108"/>
  <c r="S108"/>
  <c r="N109"/>
  <c r="N108" s="1"/>
  <c r="T109"/>
  <c r="T108" s="1"/>
  <c r="N110"/>
  <c r="T110"/>
  <c r="N111"/>
  <c r="T111"/>
  <c r="N112"/>
  <c r="T112"/>
  <c r="W112"/>
  <c r="X112"/>
  <c r="N113"/>
  <c r="T113"/>
  <c r="W113"/>
  <c r="X113"/>
  <c r="B114"/>
  <c r="C114"/>
  <c r="D114"/>
  <c r="E114"/>
  <c r="F114"/>
  <c r="G114"/>
  <c r="H114"/>
  <c r="I114"/>
  <c r="K114"/>
  <c r="L114"/>
  <c r="M114"/>
  <c r="P114"/>
  <c r="Q114"/>
  <c r="R114"/>
  <c r="S114"/>
  <c r="N115"/>
  <c r="N114" s="1"/>
  <c r="T115"/>
  <c r="T114" s="1"/>
  <c r="T123" s="1"/>
  <c r="N116"/>
  <c r="T116"/>
  <c r="N117"/>
  <c r="T117"/>
  <c r="N118"/>
  <c r="N119"/>
  <c r="N120"/>
  <c r="W120"/>
  <c r="X120"/>
  <c r="N121"/>
  <c r="N122"/>
  <c r="B123"/>
  <c r="C123"/>
  <c r="D123"/>
  <c r="F123"/>
  <c r="H123"/>
  <c r="I123"/>
  <c r="J123"/>
  <c r="K123"/>
  <c r="L123"/>
  <c r="M123"/>
  <c r="P123"/>
  <c r="Q123"/>
  <c r="R123"/>
  <c r="S123"/>
  <c r="B124"/>
  <c r="C124"/>
  <c r="D124"/>
  <c r="F124"/>
  <c r="H124"/>
  <c r="I124"/>
  <c r="J124"/>
  <c r="K124"/>
  <c r="L124"/>
  <c r="M124"/>
  <c r="P124"/>
  <c r="Q124"/>
  <c r="R124"/>
  <c r="S124"/>
  <c r="N125"/>
  <c r="T125"/>
  <c r="N126"/>
  <c r="T126"/>
  <c r="N127"/>
  <c r="N128"/>
  <c r="T128"/>
  <c r="N129"/>
  <c r="T129"/>
  <c r="N130"/>
  <c r="T130"/>
  <c r="N131"/>
  <c r="T131"/>
  <c r="N132"/>
  <c r="T132"/>
  <c r="N133"/>
  <c r="T133"/>
  <c r="N134"/>
  <c r="T134"/>
  <c r="N135"/>
  <c r="T135"/>
  <c r="N136"/>
  <c r="T136"/>
  <c r="N137"/>
  <c r="T137"/>
  <c r="N138"/>
  <c r="T138"/>
  <c r="N139"/>
  <c r="T139"/>
  <c r="B140"/>
  <c r="C140"/>
  <c r="D140"/>
  <c r="E140"/>
  <c r="F140"/>
  <c r="F141" s="1"/>
  <c r="G140"/>
  <c r="H140"/>
  <c r="H141" s="1"/>
  <c r="I140"/>
  <c r="J140"/>
  <c r="J141" s="1"/>
  <c r="K140"/>
  <c r="L140"/>
  <c r="L141" s="1"/>
  <c r="M140"/>
  <c r="N140"/>
  <c r="P140"/>
  <c r="Q140"/>
  <c r="Q141" s="1"/>
  <c r="R140"/>
  <c r="S140"/>
  <c r="S141" s="1"/>
  <c r="T140"/>
  <c r="B141"/>
  <c r="C141"/>
  <c r="I141"/>
  <c r="K141"/>
  <c r="M141"/>
  <c r="P141"/>
  <c r="R141"/>
  <c r="N144"/>
  <c r="T124" l="1"/>
  <c r="T141" s="1"/>
  <c r="N89"/>
  <c r="N84" s="1"/>
  <c r="N82"/>
  <c r="N77" s="1"/>
  <c r="N123" l="1"/>
  <c r="N124" s="1"/>
  <c r="N141" s="1"/>
</calcChain>
</file>

<file path=xl/sharedStrings.xml><?xml version="1.0" encoding="utf-8"?>
<sst xmlns="http://schemas.openxmlformats.org/spreadsheetml/2006/main" count="214" uniqueCount="144">
  <si>
    <t>TOTAL</t>
  </si>
  <si>
    <t>ONP</t>
  </si>
  <si>
    <t>ESSALUD</t>
  </si>
  <si>
    <t>SEGURO COMPLEMENTARIA DE TRABAJO DE RIESGO
23.26.31</t>
  </si>
  <si>
    <t xml:space="preserve">TOTAL GENERAL    </t>
  </si>
  <si>
    <t xml:space="preserve">SUB  TOTAL(3)      </t>
  </si>
  <si>
    <t>BONO POR CRECIMIENTO ECONOMICO
21.19.36</t>
  </si>
  <si>
    <t>BONO DE PRODUCTIVIDAD CONVENIOS DE ADM. POR RESULTADOS
21.19.35</t>
  </si>
  <si>
    <t>INTERNOS DE MEDICINA Y ODONTOLOGIA
21.13.14</t>
  </si>
  <si>
    <t>GASTOS POR OTRAS RETRIBUCIONES Y COMPLEMENTOS REINTEGROS
21.19.399</t>
  </si>
  <si>
    <t>ASIGNACION POR ENSEÑANZA
21.19.34</t>
  </si>
  <si>
    <t>COMPENSACION VACACIONAL
(VACACIONES TRUNCAS) 21.19.33</t>
  </si>
  <si>
    <t>BONIFICACION ADICIONAL POR VACACIONES
21.19.32</t>
  </si>
  <si>
    <t>ASIGNACION POR CUMPLIR 25 ó 30 años
21.19.31</t>
  </si>
  <si>
    <t>COMPENSACION POR TIEMPO DE SERVICIOS 21.19.21</t>
  </si>
  <si>
    <t>BONIFICACION POR ESCOLARIDAD
21.19.13</t>
  </si>
  <si>
    <t>AGUINALDO FIESTA PATRIAS Y NAVIDAD 21.19.12</t>
  </si>
  <si>
    <t xml:space="preserve">DESTACADOS    </t>
  </si>
  <si>
    <t>DESTACADOS (RESIDENTES)</t>
  </si>
  <si>
    <t>CUOTA PATRONAL 9% (CAS)
21.31.15</t>
  </si>
  <si>
    <t>CUOTA PATRONAL 9% (PUP)
21.31.15</t>
  </si>
  <si>
    <t>SUB TOTAL  PUP NORMAL (1+2)</t>
  </si>
  <si>
    <t>2.5.51.21 (5.2.11.70)</t>
  </si>
  <si>
    <t>SUB   TOTAL ASISTENCIAL    (2)</t>
  </si>
  <si>
    <t>G.G.G. 5</t>
  </si>
  <si>
    <t>I</t>
  </si>
  <si>
    <t>II</t>
  </si>
  <si>
    <t>TOTAL GENERAL</t>
  </si>
  <si>
    <t>MUNICIPALIDAD</t>
  </si>
  <si>
    <t>2.2.23.43</t>
  </si>
  <si>
    <t>2.2.23.42</t>
  </si>
  <si>
    <t>2.2.22.13</t>
  </si>
  <si>
    <t>2.2.11.21</t>
  </si>
  <si>
    <t>NO RENOVABLES</t>
  </si>
  <si>
    <t>OTROS  PROF. DE LA SALUD( NIVELES PUP 26,53,42,)</t>
  </si>
  <si>
    <t>PSICOLOGOS</t>
  </si>
  <si>
    <t>OTROS  PROF. DE LA SALUD( NIVELES PUP 28,37,46,55)</t>
  </si>
  <si>
    <t>TECNOLOGOS  MEDICOS</t>
  </si>
  <si>
    <t>CIRUJANO DENTISTA</t>
  </si>
  <si>
    <t>III</t>
  </si>
  <si>
    <t>IV</t>
  </si>
  <si>
    <t>V</t>
  </si>
  <si>
    <t>OBSTETRICES</t>
  </si>
  <si>
    <t>ENFERMERAS</t>
  </si>
  <si>
    <t>N-1 RESIDENTES</t>
  </si>
  <si>
    <t>N-1</t>
  </si>
  <si>
    <t>N-2</t>
  </si>
  <si>
    <t>N-3</t>
  </si>
  <si>
    <t>N-4</t>
  </si>
  <si>
    <t>N-5</t>
  </si>
  <si>
    <t>MEDICOS</t>
  </si>
  <si>
    <t xml:space="preserve">     ESCALAFONADOS</t>
  </si>
  <si>
    <t xml:space="preserve"> SAE</t>
  </si>
  <si>
    <t xml:space="preserve"> SAD</t>
  </si>
  <si>
    <t xml:space="preserve"> SAC</t>
  </si>
  <si>
    <t xml:space="preserve"> SAB.</t>
  </si>
  <si>
    <t xml:space="preserve"> SAA</t>
  </si>
  <si>
    <t>PROFESIONALES DE LA  SALUD</t>
  </si>
  <si>
    <t xml:space="preserve">   AUXILIAR  </t>
  </si>
  <si>
    <t>TECNICO STF</t>
  </si>
  <si>
    <t xml:space="preserve"> STF</t>
  </si>
  <si>
    <t>TECNICO STE</t>
  </si>
  <si>
    <t xml:space="preserve"> STE</t>
  </si>
  <si>
    <t>TECNICO STD</t>
  </si>
  <si>
    <t>STD</t>
  </si>
  <si>
    <t>TECNICO STC</t>
  </si>
  <si>
    <t xml:space="preserve"> STC</t>
  </si>
  <si>
    <t>TECNICO STB</t>
  </si>
  <si>
    <t xml:space="preserve"> STB</t>
  </si>
  <si>
    <t>TECNICO STA</t>
  </si>
  <si>
    <t xml:space="preserve"> STA</t>
  </si>
  <si>
    <t xml:space="preserve">   TECNICOS  ASISTENCIALES</t>
  </si>
  <si>
    <t xml:space="preserve">   TECNICOS  </t>
  </si>
  <si>
    <t>PROFESIONAL SPF</t>
  </si>
  <si>
    <t xml:space="preserve"> SPF</t>
  </si>
  <si>
    <t>PROFESIONAL SPE</t>
  </si>
  <si>
    <t xml:space="preserve"> SPE</t>
  </si>
  <si>
    <t>PROFESIONAL SPD</t>
  </si>
  <si>
    <t xml:space="preserve"> SPD</t>
  </si>
  <si>
    <t>PROFESIONAL SPC</t>
  </si>
  <si>
    <t xml:space="preserve"> SPC</t>
  </si>
  <si>
    <t>PROFESIONAL SPB</t>
  </si>
  <si>
    <t xml:space="preserve"> SPB</t>
  </si>
  <si>
    <t>PROFESIONAL SPA</t>
  </si>
  <si>
    <t xml:space="preserve"> SPA</t>
  </si>
  <si>
    <t xml:space="preserve">   PROFESIONALES  ASISTENCIAL</t>
  </si>
  <si>
    <t>PROFESIONALES</t>
  </si>
  <si>
    <t>CARRERA ASISTENCIAL</t>
  </si>
  <si>
    <t>PERSONAL CON LABOR ASISTENCIAL</t>
  </si>
  <si>
    <t xml:space="preserve">   PERSONAL  CON LABORES ASISTENCIALES</t>
  </si>
  <si>
    <t>SUB -TOTAL ADM (01)</t>
  </si>
  <si>
    <t xml:space="preserve">     ESCALAFONADOS ADM.</t>
  </si>
  <si>
    <t>AUXILIAR SAE</t>
  </si>
  <si>
    <t>SAE</t>
  </si>
  <si>
    <t>AUXILIAR SAD</t>
  </si>
  <si>
    <t>AUXILIAR SAC</t>
  </si>
  <si>
    <t>AUXILIAR SAB.</t>
  </si>
  <si>
    <t xml:space="preserve"> SAB</t>
  </si>
  <si>
    <t>AUXILIAR SAA</t>
  </si>
  <si>
    <t xml:space="preserve">   AUXILIARES  ADMINISTRATIVOS</t>
  </si>
  <si>
    <t xml:space="preserve">   AUXILIARES </t>
  </si>
  <si>
    <t xml:space="preserve">   TECNICOS  ADMINISTRATIVOS</t>
  </si>
  <si>
    <t>SPB</t>
  </si>
  <si>
    <t xml:space="preserve">   PROFESIONALES  ADMINISTRATIVOS</t>
  </si>
  <si>
    <t>F-1</t>
  </si>
  <si>
    <t>F-2</t>
  </si>
  <si>
    <t>F-3</t>
  </si>
  <si>
    <t>F-4</t>
  </si>
  <si>
    <t>F-5</t>
  </si>
  <si>
    <t>F-6</t>
  </si>
  <si>
    <t>F-7</t>
  </si>
  <si>
    <t xml:space="preserve">F-8 </t>
  </si>
  <si>
    <t>VS</t>
  </si>
  <si>
    <t xml:space="preserve">  FUNC.Y DIRECTIVOS</t>
  </si>
  <si>
    <t>01, CARRERA  ADMINISTRATIVA</t>
  </si>
  <si>
    <t>01. CARRERA  ADMINISTRATIVA</t>
  </si>
  <si>
    <t>OCASIONAL (4)</t>
  </si>
  <si>
    <t>OCASIONAL (2)</t>
  </si>
  <si>
    <t>PEA</t>
  </si>
  <si>
    <t>AETA</t>
  </si>
  <si>
    <t>CAFAE</t>
  </si>
  <si>
    <t>PENSION                       (1)</t>
  </si>
  <si>
    <t>CATEGORIA Y NIVEL</t>
  </si>
  <si>
    <t xml:space="preserve">TOTAL MENSUAL  (1 AL 4) </t>
  </si>
  <si>
    <t xml:space="preserve">AETA  (3)               </t>
  </si>
  <si>
    <t xml:space="preserve">CAFAE   (1)                  </t>
  </si>
  <si>
    <t>TOTAL  GENERAL</t>
  </si>
  <si>
    <t>INCENTIVO LABORAL OCASIONA  AETA      (7)</t>
  </si>
  <si>
    <t>AETA                 (6)</t>
  </si>
  <si>
    <t>INCENTIVO LABORAL OCASIONA CAFAE       (5)</t>
  </si>
  <si>
    <t>CAFAE                     (4)</t>
  </si>
  <si>
    <t>GUARDIA HOSPITALARIA                        (3)</t>
  </si>
  <si>
    <t>REMUNERACION CONTRATADO}                        (2)</t>
  </si>
  <si>
    <t xml:space="preserve">PEA                                          </t>
  </si>
  <si>
    <t>REMUNERACION NOMBRADO                        (1)</t>
  </si>
  <si>
    <t>G.G.G. 2</t>
  </si>
  <si>
    <t>EJECUCION   ANUAL</t>
  </si>
  <si>
    <t>RECURSOS DIRECTAMENTE RECAUDADOS</t>
  </si>
  <si>
    <t>RECURSOS ORDINARIOS</t>
  </si>
  <si>
    <t>UNIDAD EJECUTORA : 012 HOSPITAL NACIONAL HIPOLITO UNANUE</t>
  </si>
  <si>
    <t>PLIEGO : 037 INSTITUTO DE GESTION DE SERVICIOS DE SALUD</t>
  </si>
  <si>
    <t>SECTOR : 11 - SALUD</t>
  </si>
  <si>
    <t>DECLARACION JURADA SUSTENTO DEL COSTO DE  EJECUCION DE GASTO DEL MES DE FEBRERO 2015</t>
  </si>
  <si>
    <t>ANEXO  B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</si>
</sst>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 * #,##0.00_ ;_ * \-#,##0.00_ ;_ * &quot;-&quot;??_ ;_ @_ "/>
    <numFmt numFmtId="165" formatCode="_-* #,##0.00\ _€_-;\-* #,##0.00\ _€_-;_-* \-??\ _€_-;_-@_-"/>
    <numFmt numFmtId="166" formatCode="0#"/>
    <numFmt numFmtId="167" formatCode="mmmm\,\ yyyy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62"/>
      <name val="Arial"/>
      <family val="2"/>
    </font>
    <font>
      <b/>
      <sz val="9"/>
      <color indexed="8"/>
      <name val="Arial"/>
      <family val="2"/>
    </font>
    <font>
      <sz val="10"/>
      <name val="Mangal"/>
      <family val="2"/>
    </font>
    <font>
      <sz val="9"/>
      <color indexed="8"/>
      <name val="Calibri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" fillId="0" borderId="0" applyFill="0" applyBorder="0" applyAlignment="0" applyProtection="0"/>
    <xf numFmtId="0" fontId="1" fillId="0" borderId="0"/>
  </cellStyleXfs>
  <cellXfs count="40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Border="1"/>
    <xf numFmtId="2" fontId="3" fillId="0" borderId="0" xfId="1" applyNumberFormat="1" applyFont="1" applyBorder="1"/>
    <xf numFmtId="4" fontId="2" fillId="0" borderId="0" xfId="1" applyNumberFormat="1" applyFont="1" applyBorder="1"/>
    <xf numFmtId="164" fontId="2" fillId="0" borderId="0" xfId="1" applyNumberFormat="1" applyFont="1" applyBorder="1"/>
    <xf numFmtId="2" fontId="2" fillId="0" borderId="0" xfId="1" applyNumberFormat="1" applyFont="1" applyBorder="1"/>
    <xf numFmtId="4" fontId="2" fillId="0" borderId="0" xfId="1" applyNumberFormat="1" applyFont="1"/>
    <xf numFmtId="0" fontId="2" fillId="0" borderId="0" xfId="1" applyFont="1" applyFill="1"/>
    <xf numFmtId="0" fontId="2" fillId="0" borderId="0" xfId="1" applyFont="1" applyFill="1" applyBorder="1"/>
    <xf numFmtId="4" fontId="4" fillId="0" borderId="0" xfId="2" applyNumberFormat="1" applyFont="1" applyFill="1" applyBorder="1"/>
    <xf numFmtId="3" fontId="2" fillId="0" borderId="0" xfId="2" applyNumberFormat="1" applyFont="1" applyFill="1" applyBorder="1"/>
    <xf numFmtId="164" fontId="2" fillId="0" borderId="0" xfId="3" applyNumberFormat="1" applyFont="1" applyFill="1" applyBorder="1"/>
    <xf numFmtId="2" fontId="2" fillId="0" borderId="0" xfId="1" applyNumberFormat="1" applyFont="1"/>
    <xf numFmtId="165" fontId="6" fillId="0" borderId="0" xfId="4" applyNumberFormat="1" applyFont="1"/>
    <xf numFmtId="165" fontId="6" fillId="0" borderId="0" xfId="4" applyNumberFormat="1" applyFont="1" applyAlignment="1"/>
    <xf numFmtId="0" fontId="2" fillId="0" borderId="0" xfId="1" applyFont="1" applyFill="1" applyAlignment="1">
      <alignment horizontal="right"/>
    </xf>
    <xf numFmtId="4" fontId="4" fillId="0" borderId="1" xfId="2" applyNumberFormat="1" applyFont="1" applyFill="1" applyBorder="1"/>
    <xf numFmtId="4" fontId="2" fillId="0" borderId="2" xfId="2" applyNumberFormat="1" applyFont="1" applyFill="1" applyBorder="1"/>
    <xf numFmtId="4" fontId="2" fillId="0" borderId="3" xfId="2" applyNumberFormat="1" applyFont="1" applyFill="1" applyBorder="1"/>
    <xf numFmtId="4" fontId="2" fillId="0" borderId="4" xfId="2" applyNumberFormat="1" applyFont="1" applyFill="1" applyBorder="1"/>
    <xf numFmtId="4" fontId="7" fillId="0" borderId="2" xfId="2" applyNumberFormat="1" applyFont="1" applyFill="1" applyBorder="1"/>
    <xf numFmtId="4" fontId="8" fillId="0" borderId="2" xfId="2" applyNumberFormat="1" applyFont="1" applyFill="1" applyBorder="1"/>
    <xf numFmtId="3" fontId="2" fillId="0" borderId="5" xfId="2" applyNumberFormat="1" applyFont="1" applyFill="1" applyBorder="1"/>
    <xf numFmtId="4" fontId="4" fillId="0" borderId="2" xfId="2" applyNumberFormat="1" applyFont="1" applyFill="1" applyBorder="1"/>
    <xf numFmtId="3" fontId="2" fillId="0" borderId="4" xfId="2" applyNumberFormat="1" applyFont="1" applyFill="1" applyBorder="1"/>
    <xf numFmtId="164" fontId="2" fillId="0" borderId="6" xfId="3" applyNumberFormat="1" applyFont="1" applyFill="1" applyBorder="1"/>
    <xf numFmtId="0" fontId="8" fillId="0" borderId="7" xfId="5" applyFont="1" applyFill="1" applyBorder="1" applyAlignment="1">
      <alignment horizont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/>
    </xf>
    <xf numFmtId="0" fontId="8" fillId="0" borderId="10" xfId="5" applyFont="1" applyFill="1" applyBorder="1" applyAlignment="1">
      <alignment horizontal="center" wrapText="1"/>
    </xf>
    <xf numFmtId="0" fontId="2" fillId="0" borderId="0" xfId="5" applyFont="1"/>
    <xf numFmtId="0" fontId="7" fillId="0" borderId="0" xfId="5" applyFont="1"/>
    <xf numFmtId="4" fontId="4" fillId="2" borderId="2" xfId="2" applyNumberFormat="1" applyFont="1" applyFill="1" applyBorder="1"/>
    <xf numFmtId="4" fontId="4" fillId="2" borderId="3" xfId="2" applyNumberFormat="1" applyFont="1" applyFill="1" applyBorder="1"/>
    <xf numFmtId="4" fontId="4" fillId="2" borderId="4" xfId="2" applyNumberFormat="1" applyFont="1" applyFill="1" applyBorder="1"/>
    <xf numFmtId="1" fontId="4" fillId="2" borderId="4" xfId="2" applyNumberFormat="1" applyFont="1" applyFill="1" applyBorder="1" applyAlignment="1">
      <alignment horizontal="center"/>
    </xf>
    <xf numFmtId="4" fontId="9" fillId="2" borderId="3" xfId="2" applyNumberFormat="1" applyFont="1" applyFill="1" applyBorder="1"/>
    <xf numFmtId="3" fontId="4" fillId="2" borderId="4" xfId="2" applyNumberFormat="1" applyFont="1" applyFill="1" applyBorder="1" applyAlignment="1">
      <alignment horizontal="center"/>
    </xf>
    <xf numFmtId="1" fontId="4" fillId="2" borderId="4" xfId="2" applyNumberFormat="1" applyFont="1" applyFill="1" applyBorder="1" applyAlignment="1"/>
    <xf numFmtId="0" fontId="4" fillId="2" borderId="9" xfId="5" applyFont="1" applyFill="1" applyBorder="1" applyAlignment="1">
      <alignment horizontal="center" vertical="center" wrapText="1"/>
    </xf>
    <xf numFmtId="4" fontId="4" fillId="3" borderId="2" xfId="2" applyNumberFormat="1" applyFont="1" applyFill="1" applyBorder="1"/>
    <xf numFmtId="4" fontId="4" fillId="3" borderId="3" xfId="2" applyNumberFormat="1" applyFont="1" applyFill="1" applyBorder="1"/>
    <xf numFmtId="3" fontId="4" fillId="3" borderId="4" xfId="2" applyNumberFormat="1" applyFont="1" applyFill="1" applyBorder="1" applyAlignment="1">
      <alignment horizontal="center"/>
    </xf>
    <xf numFmtId="4" fontId="9" fillId="3" borderId="2" xfId="2" applyNumberFormat="1" applyFont="1" applyFill="1" applyBorder="1"/>
    <xf numFmtId="3" fontId="4" fillId="3" borderId="4" xfId="2" applyNumberFormat="1" applyFont="1" applyFill="1" applyBorder="1" applyAlignment="1"/>
    <xf numFmtId="1" fontId="4" fillId="3" borderId="4" xfId="2" applyNumberFormat="1" applyFont="1" applyFill="1" applyBorder="1" applyAlignment="1"/>
    <xf numFmtId="0" fontId="4" fillId="3" borderId="9" xfId="5" applyFont="1" applyFill="1" applyBorder="1" applyAlignment="1">
      <alignment horizontal="center" vertical="center" wrapText="1"/>
    </xf>
    <xf numFmtId="4" fontId="10" fillId="4" borderId="11" xfId="2" applyNumberFormat="1" applyFont="1" applyFill="1" applyBorder="1"/>
    <xf numFmtId="4" fontId="10" fillId="0" borderId="12" xfId="2" applyNumberFormat="1" applyFont="1" applyFill="1" applyBorder="1"/>
    <xf numFmtId="4" fontId="10" fillId="0" borderId="13" xfId="2" applyNumberFormat="1" applyFont="1" applyFill="1" applyBorder="1"/>
    <xf numFmtId="4" fontId="10" fillId="4" borderId="14" xfId="2" applyNumberFormat="1" applyFont="1" applyFill="1" applyBorder="1"/>
    <xf numFmtId="4" fontId="2" fillId="5" borderId="12" xfId="2" applyNumberFormat="1" applyFont="1" applyFill="1" applyBorder="1"/>
    <xf numFmtId="4" fontId="2" fillId="5" borderId="15" xfId="2" applyNumberFormat="1" applyFont="1" applyFill="1" applyBorder="1"/>
    <xf numFmtId="3" fontId="2" fillId="5" borderId="13" xfId="2" applyNumberFormat="1" applyFont="1" applyFill="1" applyBorder="1"/>
    <xf numFmtId="4" fontId="7" fillId="5" borderId="12" xfId="2" applyNumberFormat="1" applyFont="1" applyFill="1" applyBorder="1"/>
    <xf numFmtId="4" fontId="2" fillId="0" borderId="15" xfId="2" applyNumberFormat="1" applyFont="1" applyFill="1" applyBorder="1"/>
    <xf numFmtId="4" fontId="2" fillId="0" borderId="13" xfId="2" applyNumberFormat="1" applyFont="1" applyFill="1" applyBorder="1"/>
    <xf numFmtId="4" fontId="8" fillId="0" borderId="16" xfId="2" applyNumberFormat="1" applyFont="1" applyFill="1" applyBorder="1"/>
    <xf numFmtId="3" fontId="2" fillId="0" borderId="17" xfId="2" applyNumberFormat="1" applyFont="1" applyFill="1" applyBorder="1"/>
    <xf numFmtId="0" fontId="4" fillId="0" borderId="18" xfId="5" applyFont="1" applyFill="1" applyBorder="1" applyAlignment="1">
      <alignment horizontal="center" vertical="center" wrapText="1"/>
    </xf>
    <xf numFmtId="4" fontId="10" fillId="4" borderId="19" xfId="2" applyNumberFormat="1" applyFont="1" applyFill="1" applyBorder="1"/>
    <xf numFmtId="4" fontId="10" fillId="0" borderId="20" xfId="2" applyNumberFormat="1" applyFont="1" applyFill="1" applyBorder="1"/>
    <xf numFmtId="4" fontId="10" fillId="0" borderId="21" xfId="2" applyNumberFormat="1" applyFont="1" applyFill="1" applyBorder="1"/>
    <xf numFmtId="4" fontId="2" fillId="5" borderId="20" xfId="2" applyNumberFormat="1" applyFont="1" applyFill="1" applyBorder="1"/>
    <xf numFmtId="4" fontId="2" fillId="5" borderId="22" xfId="2" applyNumberFormat="1" applyFont="1" applyFill="1" applyBorder="1"/>
    <xf numFmtId="3" fontId="2" fillId="5" borderId="21" xfId="2" applyNumberFormat="1" applyFont="1" applyFill="1" applyBorder="1"/>
    <xf numFmtId="4" fontId="7" fillId="5" borderId="20" xfId="2" applyNumberFormat="1" applyFont="1" applyFill="1" applyBorder="1"/>
    <xf numFmtId="4" fontId="2" fillId="0" borderId="22" xfId="2" applyNumberFormat="1" applyFont="1" applyFill="1" applyBorder="1"/>
    <xf numFmtId="4" fontId="2" fillId="0" borderId="21" xfId="2" applyNumberFormat="1" applyFont="1" applyFill="1" applyBorder="1"/>
    <xf numFmtId="4" fontId="4" fillId="5" borderId="2" xfId="2" applyNumberFormat="1" applyFont="1" applyFill="1" applyBorder="1"/>
    <xf numFmtId="0" fontId="4" fillId="0" borderId="23" xfId="5" applyFont="1" applyFill="1" applyBorder="1" applyAlignment="1">
      <alignment horizontal="center" vertical="center" wrapText="1"/>
    </xf>
    <xf numFmtId="4" fontId="2" fillId="0" borderId="16" xfId="2" applyNumberFormat="1" applyFont="1" applyFill="1" applyBorder="1"/>
    <xf numFmtId="4" fontId="4" fillId="5" borderId="0" xfId="2" applyNumberFormat="1" applyFont="1" applyFill="1" applyBorder="1"/>
    <xf numFmtId="2" fontId="11" fillId="0" borderId="22" xfId="0" applyNumberFormat="1" applyFont="1" applyBorder="1"/>
    <xf numFmtId="4" fontId="10" fillId="5" borderId="0" xfId="2" applyNumberFormat="1" applyFont="1" applyFill="1" applyBorder="1"/>
    <xf numFmtId="4" fontId="2" fillId="0" borderId="20" xfId="2" applyNumberFormat="1" applyFont="1" applyFill="1" applyBorder="1"/>
    <xf numFmtId="3" fontId="2" fillId="0" borderId="21" xfId="2" applyNumberFormat="1" applyFont="1" applyFill="1" applyBorder="1"/>
    <xf numFmtId="4" fontId="7" fillId="0" borderId="20" xfId="2" applyNumberFormat="1" applyFont="1" applyFill="1" applyBorder="1"/>
    <xf numFmtId="0" fontId="4" fillId="0" borderId="24" xfId="5" applyFont="1" applyFill="1" applyBorder="1" applyAlignment="1">
      <alignment horizontal="center" vertical="center" wrapText="1"/>
    </xf>
    <xf numFmtId="3" fontId="2" fillId="0" borderId="21" xfId="2" applyNumberFormat="1" applyFont="1" applyFill="1" applyBorder="1" applyAlignment="1"/>
    <xf numFmtId="0" fontId="8" fillId="5" borderId="24" xfId="5" applyFont="1" applyFill="1" applyBorder="1" applyAlignment="1">
      <alignment horizontal="center" vertical="center" wrapText="1"/>
    </xf>
    <xf numFmtId="4" fontId="8" fillId="0" borderId="20" xfId="2" applyNumberFormat="1" applyFont="1" applyFill="1" applyBorder="1"/>
    <xf numFmtId="4" fontId="9" fillId="0" borderId="20" xfId="2" applyNumberFormat="1" applyFont="1" applyFill="1" applyBorder="1"/>
    <xf numFmtId="2" fontId="12" fillId="0" borderId="22" xfId="0" applyNumberFormat="1" applyFont="1" applyFill="1" applyBorder="1"/>
    <xf numFmtId="2" fontId="12" fillId="0" borderId="22" xfId="0" applyNumberFormat="1" applyFont="1" applyBorder="1"/>
    <xf numFmtId="1" fontId="12" fillId="0" borderId="22" xfId="0" applyNumberFormat="1" applyFont="1" applyBorder="1"/>
    <xf numFmtId="2" fontId="12" fillId="0" borderId="25" xfId="0" applyNumberFormat="1" applyFont="1" applyBorder="1"/>
    <xf numFmtId="2" fontId="2" fillId="0" borderId="22" xfId="0" applyNumberFormat="1" applyFont="1" applyBorder="1"/>
    <xf numFmtId="1" fontId="2" fillId="0" borderId="22" xfId="0" applyNumberFormat="1" applyFont="1" applyBorder="1"/>
    <xf numFmtId="0" fontId="8" fillId="0" borderId="24" xfId="5" applyFont="1" applyFill="1" applyBorder="1" applyAlignment="1">
      <alignment horizontal="left" vertical="center" wrapText="1"/>
    </xf>
    <xf numFmtId="4" fontId="2" fillId="0" borderId="0" xfId="1" applyNumberFormat="1" applyFont="1" applyFill="1"/>
    <xf numFmtId="4" fontId="10" fillId="0" borderId="26" xfId="2" applyNumberFormat="1" applyFont="1" applyFill="1" applyBorder="1"/>
    <xf numFmtId="4" fontId="10" fillId="0" borderId="27" xfId="2" applyNumberFormat="1" applyFont="1" applyFill="1" applyBorder="1"/>
    <xf numFmtId="4" fontId="10" fillId="0" borderId="28" xfId="2" applyNumberFormat="1" applyFont="1" applyFill="1" applyBorder="1"/>
    <xf numFmtId="4" fontId="4" fillId="0" borderId="29" xfId="2" applyNumberFormat="1" applyFont="1" applyFill="1" applyBorder="1"/>
    <xf numFmtId="4" fontId="8" fillId="0" borderId="27" xfId="2" applyNumberFormat="1" applyFont="1" applyFill="1" applyBorder="1"/>
    <xf numFmtId="4" fontId="8" fillId="0" borderId="30" xfId="2" applyNumberFormat="1" applyFont="1" applyFill="1" applyBorder="1"/>
    <xf numFmtId="3" fontId="8" fillId="0" borderId="28" xfId="2" applyNumberFormat="1" applyFont="1" applyFill="1" applyBorder="1"/>
    <xf numFmtId="4" fontId="9" fillId="0" borderId="27" xfId="2" applyNumberFormat="1" applyFont="1" applyFill="1" applyBorder="1"/>
    <xf numFmtId="4" fontId="2" fillId="0" borderId="30" xfId="2" applyNumberFormat="1" applyFont="1" applyFill="1" applyBorder="1"/>
    <xf numFmtId="4" fontId="8" fillId="0" borderId="31" xfId="2" applyNumberFormat="1" applyFont="1" applyFill="1" applyBorder="1"/>
    <xf numFmtId="3" fontId="8" fillId="0" borderId="32" xfId="2" applyNumberFormat="1" applyFont="1" applyFill="1" applyBorder="1"/>
    <xf numFmtId="4" fontId="2" fillId="0" borderId="22" xfId="5" applyNumberFormat="1" applyFont="1" applyFill="1" applyBorder="1"/>
    <xf numFmtId="3" fontId="2" fillId="0" borderId="32" xfId="2" applyNumberFormat="1" applyFont="1" applyFill="1" applyBorder="1"/>
    <xf numFmtId="0" fontId="8" fillId="0" borderId="33" xfId="5" applyFont="1" applyFill="1" applyBorder="1" applyAlignment="1">
      <alignment horizontal="center" vertical="center" wrapText="1"/>
    </xf>
    <xf numFmtId="2" fontId="12" fillId="0" borderId="0" xfId="0" applyNumberFormat="1" applyFont="1"/>
    <xf numFmtId="3" fontId="10" fillId="0" borderId="0" xfId="2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center"/>
    </xf>
    <xf numFmtId="4" fontId="4" fillId="6" borderId="1" xfId="2" applyNumberFormat="1" applyFont="1" applyFill="1" applyBorder="1"/>
    <xf numFmtId="4" fontId="4" fillId="6" borderId="34" xfId="2" applyNumberFormat="1" applyFont="1" applyFill="1" applyBorder="1" applyAlignment="1"/>
    <xf numFmtId="4" fontId="4" fillId="6" borderId="5" xfId="2" applyNumberFormat="1" applyFont="1" applyFill="1" applyBorder="1" applyAlignment="1"/>
    <xf numFmtId="4" fontId="4" fillId="6" borderId="2" xfId="2" applyNumberFormat="1" applyFont="1" applyFill="1" applyBorder="1" applyAlignment="1"/>
    <xf numFmtId="4" fontId="4" fillId="6" borderId="4" xfId="2" applyNumberFormat="1" applyFont="1" applyFill="1" applyBorder="1" applyAlignment="1"/>
    <xf numFmtId="4" fontId="4" fillId="5" borderId="29" xfId="2" applyNumberFormat="1" applyFont="1" applyFill="1" applyBorder="1"/>
    <xf numFmtId="4" fontId="4" fillId="6" borderId="3" xfId="2" applyNumberFormat="1" applyFont="1" applyFill="1" applyBorder="1" applyAlignment="1"/>
    <xf numFmtId="3" fontId="4" fillId="6" borderId="4" xfId="2" applyNumberFormat="1" applyFont="1" applyFill="1" applyBorder="1" applyAlignment="1"/>
    <xf numFmtId="4" fontId="8" fillId="6" borderId="2" xfId="2" applyNumberFormat="1" applyFont="1" applyFill="1" applyBorder="1" applyAlignment="1"/>
    <xf numFmtId="3" fontId="8" fillId="6" borderId="4" xfId="2" applyNumberFormat="1" applyFont="1" applyFill="1" applyBorder="1" applyAlignment="1"/>
    <xf numFmtId="0" fontId="9" fillId="6" borderId="1" xfId="5" applyFont="1" applyFill="1" applyBorder="1" applyAlignment="1">
      <alignment horizontal="center" vertical="center" wrapText="1"/>
    </xf>
    <xf numFmtId="4" fontId="10" fillId="4" borderId="2" xfId="2" applyNumberFormat="1" applyFont="1" applyFill="1" applyBorder="1"/>
    <xf numFmtId="3" fontId="4" fillId="4" borderId="5" xfId="2" applyNumberFormat="1" applyFont="1" applyFill="1" applyBorder="1" applyAlignment="1">
      <alignment horizontal="right"/>
    </xf>
    <xf numFmtId="0" fontId="10" fillId="4" borderId="1" xfId="1" applyFont="1" applyFill="1" applyBorder="1" applyAlignment="1">
      <alignment horizontal="center" vertical="center" wrapText="1"/>
    </xf>
    <xf numFmtId="4" fontId="4" fillId="3" borderId="1" xfId="2" applyNumberFormat="1" applyFont="1" applyFill="1" applyBorder="1"/>
    <xf numFmtId="4" fontId="4" fillId="3" borderId="35" xfId="2" applyNumberFormat="1" applyFont="1" applyFill="1" applyBorder="1"/>
    <xf numFmtId="4" fontId="4" fillId="3" borderId="36" xfId="2" applyNumberFormat="1" applyFont="1" applyFill="1" applyBorder="1"/>
    <xf numFmtId="4" fontId="4" fillId="3" borderId="4" xfId="2" applyNumberFormat="1" applyFont="1" applyFill="1" applyBorder="1"/>
    <xf numFmtId="3" fontId="4" fillId="3" borderId="4" xfId="2" applyNumberFormat="1" applyFont="1" applyFill="1" applyBorder="1"/>
    <xf numFmtId="4" fontId="4" fillId="3" borderId="37" xfId="2" applyNumberFormat="1" applyFont="1" applyFill="1" applyBorder="1"/>
    <xf numFmtId="3" fontId="4" fillId="3" borderId="38" xfId="2" applyNumberFormat="1" applyFont="1" applyFill="1" applyBorder="1"/>
    <xf numFmtId="0" fontId="4" fillId="3" borderId="1" xfId="5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2" fontId="12" fillId="4" borderId="22" xfId="0" applyNumberFormat="1" applyFont="1" applyFill="1" applyBorder="1"/>
    <xf numFmtId="1" fontId="12" fillId="0" borderId="22" xfId="0" applyNumberFormat="1" applyFont="1" applyFill="1" applyBorder="1"/>
    <xf numFmtId="0" fontId="10" fillId="0" borderId="40" xfId="5" applyFont="1" applyFill="1" applyBorder="1" applyAlignment="1">
      <alignment horizontal="center"/>
    </xf>
    <xf numFmtId="0" fontId="10" fillId="0" borderId="19" xfId="5" applyFont="1" applyFill="1" applyBorder="1" applyAlignment="1">
      <alignment horizontal="center"/>
    </xf>
    <xf numFmtId="4" fontId="4" fillId="7" borderId="2" xfId="2" applyNumberFormat="1" applyFont="1" applyFill="1" applyBorder="1"/>
    <xf numFmtId="3" fontId="4" fillId="7" borderId="5" xfId="2" applyNumberFormat="1" applyFont="1" applyFill="1" applyBorder="1" applyAlignment="1">
      <alignment horizontal="right"/>
    </xf>
    <xf numFmtId="0" fontId="4" fillId="7" borderId="1" xfId="1" applyFont="1" applyFill="1" applyBorder="1" applyAlignment="1">
      <alignment horizontal="center" vertical="center" wrapText="1"/>
    </xf>
    <xf numFmtId="0" fontId="2" fillId="0" borderId="19" xfId="5" applyFont="1" applyFill="1" applyBorder="1" applyAlignment="1">
      <alignment horizontal="center"/>
    </xf>
    <xf numFmtId="4" fontId="4" fillId="4" borderId="41" xfId="2" applyNumberFormat="1" applyFont="1" applyFill="1" applyBorder="1"/>
    <xf numFmtId="3" fontId="4" fillId="4" borderId="36" xfId="2" applyNumberFormat="1" applyFont="1" applyFill="1" applyBorder="1" applyAlignment="1">
      <alignment horizontal="right"/>
    </xf>
    <xf numFmtId="0" fontId="10" fillId="4" borderId="10" xfId="1" applyFont="1" applyFill="1" applyBorder="1" applyAlignment="1">
      <alignment horizontal="center" vertical="center" wrapText="1"/>
    </xf>
    <xf numFmtId="4" fontId="4" fillId="4" borderId="2" xfId="2" applyNumberFormat="1" applyFont="1" applyFill="1" applyBorder="1"/>
    <xf numFmtId="4" fontId="4" fillId="4" borderId="27" xfId="2" applyNumberFormat="1" applyFont="1" applyFill="1" applyBorder="1"/>
    <xf numFmtId="3" fontId="4" fillId="4" borderId="42" xfId="2" applyNumberFormat="1" applyFont="1" applyFill="1" applyBorder="1" applyAlignment="1">
      <alignment horizontal="right"/>
    </xf>
    <xf numFmtId="4" fontId="10" fillId="0" borderId="25" xfId="2" applyNumberFormat="1" applyFont="1" applyFill="1" applyBorder="1"/>
    <xf numFmtId="4" fontId="10" fillId="0" borderId="43" xfId="2" applyNumberFormat="1" applyFont="1" applyFill="1" applyBorder="1"/>
    <xf numFmtId="4" fontId="10" fillId="0" borderId="22" xfId="2" applyNumberFormat="1" applyFont="1" applyFill="1" applyBorder="1"/>
    <xf numFmtId="3" fontId="10" fillId="0" borderId="21" xfId="2" applyNumberFormat="1" applyFont="1" applyFill="1" applyBorder="1"/>
    <xf numFmtId="4" fontId="7" fillId="0" borderId="20" xfId="2" applyNumberFormat="1" applyFont="1" applyFill="1" applyBorder="1" applyAlignment="1"/>
    <xf numFmtId="4" fontId="10" fillId="0" borderId="22" xfId="2" applyNumberFormat="1" applyFont="1" applyFill="1" applyBorder="1" applyAlignment="1"/>
    <xf numFmtId="3" fontId="10" fillId="0" borderId="21" xfId="2" applyNumberFormat="1" applyFont="1" applyFill="1" applyBorder="1" applyAlignment="1"/>
    <xf numFmtId="4" fontId="10" fillId="0" borderId="20" xfId="2" applyNumberFormat="1" applyFont="1" applyFill="1" applyBorder="1" applyAlignment="1"/>
    <xf numFmtId="4" fontId="10" fillId="4" borderId="27" xfId="2" applyNumberFormat="1" applyFont="1" applyFill="1" applyBorder="1"/>
    <xf numFmtId="0" fontId="10" fillId="4" borderId="10" xfId="1" applyFont="1" applyFill="1" applyBorder="1" applyAlignment="1">
      <alignment horizontal="center"/>
    </xf>
    <xf numFmtId="4" fontId="10" fillId="4" borderId="26" xfId="2" applyNumberFormat="1" applyFont="1" applyFill="1" applyBorder="1"/>
    <xf numFmtId="4" fontId="10" fillId="0" borderId="44" xfId="2" applyNumberFormat="1" applyFont="1" applyFill="1" applyBorder="1"/>
    <xf numFmtId="4" fontId="10" fillId="0" borderId="42" xfId="2" applyNumberFormat="1" applyFont="1" applyFill="1" applyBorder="1"/>
    <xf numFmtId="4" fontId="10" fillId="0" borderId="30" xfId="2" applyNumberFormat="1" applyFont="1" applyFill="1" applyBorder="1"/>
    <xf numFmtId="3" fontId="10" fillId="0" borderId="28" xfId="2" applyNumberFormat="1" applyFont="1" applyFill="1" applyBorder="1"/>
    <xf numFmtId="4" fontId="7" fillId="0" borderId="27" xfId="2" applyNumberFormat="1" applyFont="1" applyFill="1" applyBorder="1" applyAlignment="1"/>
    <xf numFmtId="4" fontId="10" fillId="0" borderId="30" xfId="2" applyNumberFormat="1" applyFont="1" applyFill="1" applyBorder="1" applyAlignment="1"/>
    <xf numFmtId="3" fontId="10" fillId="0" borderId="28" xfId="2" applyNumberFormat="1" applyFont="1" applyFill="1" applyBorder="1" applyAlignment="1"/>
    <xf numFmtId="0" fontId="10" fillId="0" borderId="45" xfId="5" applyFont="1" applyFill="1" applyBorder="1" applyAlignment="1">
      <alignment horizontal="center"/>
    </xf>
    <xf numFmtId="0" fontId="4" fillId="8" borderId="10" xfId="1" applyFont="1" applyFill="1" applyBorder="1" applyAlignment="1">
      <alignment horizontal="center" vertical="center" wrapText="1"/>
    </xf>
    <xf numFmtId="4" fontId="4" fillId="4" borderId="1" xfId="2" applyNumberFormat="1" applyFont="1" applyFill="1" applyBorder="1"/>
    <xf numFmtId="4" fontId="4" fillId="0" borderId="34" xfId="2" applyNumberFormat="1" applyFont="1" applyFill="1" applyBorder="1"/>
    <xf numFmtId="4" fontId="4" fillId="0" borderId="5" xfId="2" applyNumberFormat="1" applyFont="1" applyFill="1" applyBorder="1"/>
    <xf numFmtId="4" fontId="4" fillId="0" borderId="4" xfId="2" applyNumberFormat="1" applyFont="1" applyFill="1" applyBorder="1"/>
    <xf numFmtId="4" fontId="4" fillId="4" borderId="8" xfId="2" applyNumberFormat="1" applyFont="1" applyFill="1" applyBorder="1"/>
    <xf numFmtId="4" fontId="4" fillId="0" borderId="3" xfId="2" applyNumberFormat="1" applyFont="1" applyFill="1" applyBorder="1"/>
    <xf numFmtId="3" fontId="4" fillId="0" borderId="4" xfId="2" applyNumberFormat="1" applyFont="1" applyFill="1" applyBorder="1"/>
    <xf numFmtId="4" fontId="9" fillId="0" borderId="2" xfId="2" applyNumberFormat="1" applyFont="1" applyFill="1" applyBorder="1"/>
    <xf numFmtId="0" fontId="4" fillId="0" borderId="1" xfId="5" applyFont="1" applyFill="1" applyBorder="1" applyAlignment="1">
      <alignment horizontal="center" vertical="center" wrapText="1"/>
    </xf>
    <xf numFmtId="4" fontId="4" fillId="6" borderId="46" xfId="2" applyNumberFormat="1" applyFont="1" applyFill="1" applyBorder="1"/>
    <xf numFmtId="3" fontId="4" fillId="6" borderId="47" xfId="2" applyNumberFormat="1" applyFont="1" applyFill="1" applyBorder="1" applyAlignment="1">
      <alignment horizontal="right"/>
    </xf>
    <xf numFmtId="0" fontId="9" fillId="6" borderId="19" xfId="1" applyFont="1" applyFill="1" applyBorder="1" applyAlignment="1">
      <alignment horizontal="center" vertical="center" wrapText="1"/>
    </xf>
    <xf numFmtId="4" fontId="10" fillId="0" borderId="48" xfId="2" applyNumberFormat="1" applyFont="1" applyFill="1" applyBorder="1"/>
    <xf numFmtId="4" fontId="10" fillId="0" borderId="49" xfId="2" applyNumberFormat="1" applyFont="1" applyFill="1" applyBorder="1"/>
    <xf numFmtId="3" fontId="4" fillId="3" borderId="1" xfId="2" applyNumberFormat="1" applyFont="1" applyFill="1" applyBorder="1" applyAlignment="1">
      <alignment horizontal="right"/>
    </xf>
    <xf numFmtId="0" fontId="4" fillId="3" borderId="10" xfId="1" applyFont="1" applyFill="1" applyBorder="1" applyAlignment="1">
      <alignment horizontal="center" vertical="center" wrapText="1"/>
    </xf>
    <xf numFmtId="2" fontId="13" fillId="0" borderId="22" xfId="0" applyNumberFormat="1" applyFont="1" applyFill="1" applyBorder="1"/>
    <xf numFmtId="0" fontId="10" fillId="0" borderId="7" xfId="1" applyFont="1" applyFill="1" applyBorder="1" applyAlignment="1">
      <alignment horizontal="center"/>
    </xf>
    <xf numFmtId="0" fontId="10" fillId="0" borderId="29" xfId="1" applyFont="1" applyFill="1" applyBorder="1" applyAlignment="1">
      <alignment horizontal="center"/>
    </xf>
    <xf numFmtId="4" fontId="4" fillId="0" borderId="3" xfId="2" applyNumberFormat="1" applyFont="1" applyFill="1" applyBorder="1" applyAlignment="1"/>
    <xf numFmtId="3" fontId="4" fillId="0" borderId="4" xfId="2" applyNumberFormat="1" applyFont="1" applyFill="1" applyBorder="1" applyAlignment="1"/>
    <xf numFmtId="4" fontId="9" fillId="0" borderId="8" xfId="2" applyNumberFormat="1" applyFont="1" applyFill="1" applyBorder="1" applyAlignment="1"/>
    <xf numFmtId="4" fontId="4" fillId="0" borderId="5" xfId="2" applyNumberFormat="1" applyFont="1" applyFill="1" applyBorder="1" applyAlignment="1"/>
    <xf numFmtId="4" fontId="4" fillId="0" borderId="2" xfId="2" applyNumberFormat="1" applyFont="1" applyFill="1" applyBorder="1" applyAlignment="1"/>
    <xf numFmtId="4" fontId="2" fillId="0" borderId="46" xfId="2" applyNumberFormat="1" applyFont="1" applyFill="1" applyBorder="1"/>
    <xf numFmtId="3" fontId="10" fillId="0" borderId="50" xfId="2" applyNumberFormat="1" applyFont="1" applyFill="1" applyBorder="1" applyAlignment="1">
      <alignment horizontal="right"/>
    </xf>
    <xf numFmtId="4" fontId="10" fillId="0" borderId="46" xfId="2" applyNumberFormat="1" applyFont="1" applyFill="1" applyBorder="1"/>
    <xf numFmtId="3" fontId="4" fillId="0" borderId="4" xfId="2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4" fontId="4" fillId="4" borderId="2" xfId="2" applyNumberFormat="1" applyFont="1" applyFill="1" applyBorder="1" applyAlignment="1"/>
    <xf numFmtId="3" fontId="4" fillId="0" borderId="2" xfId="2" applyNumberFormat="1" applyFont="1" applyFill="1" applyBorder="1" applyAlignment="1"/>
    <xf numFmtId="1" fontId="12" fillId="0" borderId="22" xfId="0" applyNumberFormat="1" applyFont="1" applyBorder="1" applyAlignment="1">
      <alignment horizontal="right"/>
    </xf>
    <xf numFmtId="0" fontId="10" fillId="0" borderId="40" xfId="5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/>
    </xf>
    <xf numFmtId="3" fontId="4" fillId="5" borderId="4" xfId="2" applyNumberFormat="1" applyFont="1" applyFill="1" applyBorder="1" applyAlignment="1">
      <alignment horizontal="right"/>
    </xf>
    <xf numFmtId="0" fontId="4" fillId="5" borderId="1" xfId="1" applyFont="1" applyFill="1" applyBorder="1" applyAlignment="1">
      <alignment horizontal="center" vertical="center" wrapText="1"/>
    </xf>
    <xf numFmtId="3" fontId="10" fillId="0" borderId="40" xfId="5" quotePrefix="1" applyNumberFormat="1" applyFont="1" applyFill="1" applyBorder="1" applyAlignment="1">
      <alignment horizontal="center" vertical="justify"/>
    </xf>
    <xf numFmtId="3" fontId="10" fillId="0" borderId="19" xfId="5" quotePrefix="1" applyNumberFormat="1" applyFont="1" applyFill="1" applyBorder="1" applyAlignment="1">
      <alignment horizontal="center" vertical="justify"/>
    </xf>
    <xf numFmtId="3" fontId="10" fillId="0" borderId="45" xfId="5" quotePrefix="1" applyNumberFormat="1" applyFont="1" applyFill="1" applyBorder="1" applyAlignment="1">
      <alignment horizontal="center" vertical="justify"/>
    </xf>
    <xf numFmtId="0" fontId="2" fillId="5" borderId="0" xfId="1" applyFont="1" applyFill="1"/>
    <xf numFmtId="4" fontId="10" fillId="5" borderId="11" xfId="2" applyNumberFormat="1" applyFont="1" applyFill="1" applyBorder="1"/>
    <xf numFmtId="4" fontId="10" fillId="5" borderId="48" xfId="2" applyNumberFormat="1" applyFont="1" applyFill="1" applyBorder="1"/>
    <xf numFmtId="4" fontId="10" fillId="5" borderId="49" xfId="2" applyNumberFormat="1" applyFont="1" applyFill="1" applyBorder="1"/>
    <xf numFmtId="4" fontId="10" fillId="5" borderId="12" xfId="2" applyNumberFormat="1" applyFont="1" applyFill="1" applyBorder="1"/>
    <xf numFmtId="4" fontId="10" fillId="5" borderId="13" xfId="2" applyNumberFormat="1" applyFont="1" applyFill="1" applyBorder="1"/>
    <xf numFmtId="0" fontId="10" fillId="5" borderId="40" xfId="5" applyFont="1" applyFill="1" applyBorder="1" applyAlignment="1">
      <alignment horizontal="center"/>
    </xf>
    <xf numFmtId="3" fontId="10" fillId="0" borderId="29" xfId="1" quotePrefix="1" applyNumberFormat="1" applyFont="1" applyFill="1" applyBorder="1" applyAlignment="1">
      <alignment horizontal="center" vertical="justify"/>
    </xf>
    <xf numFmtId="0" fontId="4" fillId="0" borderId="9" xfId="5" applyFont="1" applyFill="1" applyBorder="1" applyAlignment="1">
      <alignment horizontal="center"/>
    </xf>
    <xf numFmtId="4" fontId="10" fillId="0" borderId="15" xfId="2" applyNumberFormat="1" applyFont="1" applyFill="1" applyBorder="1"/>
    <xf numFmtId="3" fontId="10" fillId="0" borderId="13" xfId="2" applyNumberFormat="1" applyFont="1" applyFill="1" applyBorder="1"/>
    <xf numFmtId="4" fontId="7" fillId="0" borderId="12" xfId="2" applyNumberFormat="1" applyFont="1" applyFill="1" applyBorder="1" applyAlignment="1"/>
    <xf numFmtId="4" fontId="10" fillId="0" borderId="15" xfId="2" applyNumberFormat="1" applyFont="1" applyFill="1" applyBorder="1" applyAlignment="1"/>
    <xf numFmtId="3" fontId="10" fillId="0" borderId="13" xfId="2" applyNumberFormat="1" applyFont="1" applyFill="1" applyBorder="1" applyAlignment="1"/>
    <xf numFmtId="4" fontId="10" fillId="0" borderId="12" xfId="2" applyNumberFormat="1" applyFont="1" applyFill="1" applyBorder="1" applyAlignment="1"/>
    <xf numFmtId="166" fontId="10" fillId="0" borderId="40" xfId="5" quotePrefix="1" applyNumberFormat="1" applyFont="1" applyFill="1" applyBorder="1" applyAlignment="1">
      <alignment horizontal="center"/>
    </xf>
    <xf numFmtId="4" fontId="10" fillId="0" borderId="51" xfId="2" applyNumberFormat="1" applyFont="1" applyFill="1" applyBorder="1"/>
    <xf numFmtId="4" fontId="10" fillId="0" borderId="52" xfId="2" applyNumberFormat="1" applyFont="1" applyFill="1" applyBorder="1"/>
    <xf numFmtId="166" fontId="10" fillId="0" borderId="19" xfId="5" quotePrefix="1" applyNumberFormat="1" applyFont="1" applyFill="1" applyBorder="1" applyAlignment="1">
      <alignment horizontal="center"/>
    </xf>
    <xf numFmtId="4" fontId="10" fillId="0" borderId="53" xfId="2" applyNumberFormat="1" applyFont="1" applyFill="1" applyBorder="1"/>
    <xf numFmtId="4" fontId="10" fillId="0" borderId="54" xfId="2" applyNumberFormat="1" applyFont="1" applyFill="1" applyBorder="1"/>
    <xf numFmtId="0" fontId="4" fillId="0" borderId="1" xfId="1" applyFont="1" applyFill="1" applyBorder="1" applyAlignment="1">
      <alignment horizontal="center" vertical="justify"/>
    </xf>
    <xf numFmtId="4" fontId="10" fillId="0" borderId="27" xfId="2" applyNumberFormat="1" applyFont="1" applyFill="1" applyBorder="1" applyAlignment="1"/>
    <xf numFmtId="4" fontId="9" fillId="0" borderId="2" xfId="2" applyNumberFormat="1" applyFont="1" applyFill="1" applyBorder="1" applyAlignment="1"/>
    <xf numFmtId="0" fontId="4" fillId="0" borderId="9" xfId="5" applyFont="1" applyFill="1" applyBorder="1" applyAlignment="1">
      <alignment horizontal="center" vertical="center" wrapText="1"/>
    </xf>
    <xf numFmtId="2" fontId="2" fillId="0" borderId="0" xfId="1" applyNumberFormat="1" applyFont="1" applyFill="1"/>
    <xf numFmtId="2" fontId="12" fillId="0" borderId="22" xfId="0" applyNumberFormat="1" applyFont="1" applyFill="1" applyBorder="1" applyAlignment="1">
      <alignment horizontal="right"/>
    </xf>
    <xf numFmtId="4" fontId="4" fillId="0" borderId="55" xfId="2" applyNumberFormat="1" applyFont="1" applyFill="1" applyBorder="1"/>
    <xf numFmtId="3" fontId="4" fillId="0" borderId="56" xfId="2" applyNumberFormat="1" applyFont="1" applyFill="1" applyBorder="1" applyAlignment="1">
      <alignment horizontal="right"/>
    </xf>
    <xf numFmtId="0" fontId="4" fillId="0" borderId="7" xfId="1" applyFont="1" applyFill="1" applyBorder="1" applyAlignment="1">
      <alignment horizontal="center"/>
    </xf>
    <xf numFmtId="4" fontId="10" fillId="0" borderId="2" xfId="2" applyNumberFormat="1" applyFont="1" applyFill="1" applyBorder="1" applyAlignment="1">
      <alignment horizontal="centerContinuous"/>
    </xf>
    <xf numFmtId="3" fontId="10" fillId="0" borderId="4" xfId="2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horizontal="centerContinuous" vertical="center" wrapText="1"/>
    </xf>
    <xf numFmtId="3" fontId="4" fillId="0" borderId="4" xfId="2" applyNumberFormat="1" applyFont="1" applyFill="1" applyBorder="1" applyAlignment="1">
      <alignment horizontal="center"/>
    </xf>
    <xf numFmtId="2" fontId="12" fillId="0" borderId="0" xfId="0" applyNumberFormat="1" applyFont="1" applyFill="1" applyBorder="1"/>
    <xf numFmtId="2" fontId="12" fillId="0" borderId="57" xfId="0" applyNumberFormat="1" applyFont="1" applyFill="1" applyBorder="1"/>
    <xf numFmtId="1" fontId="12" fillId="0" borderId="57" xfId="0" applyNumberFormat="1" applyFont="1" applyBorder="1"/>
    <xf numFmtId="0" fontId="2" fillId="0" borderId="17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4" fontId="10" fillId="0" borderId="19" xfId="2" applyNumberFormat="1" applyFont="1" applyFill="1" applyBorder="1"/>
    <xf numFmtId="4" fontId="10" fillId="0" borderId="0" xfId="2" applyNumberFormat="1" applyFont="1" applyFill="1" applyBorder="1"/>
    <xf numFmtId="2" fontId="12" fillId="0" borderId="0" xfId="0" applyNumberFormat="1" applyFont="1" applyBorder="1"/>
    <xf numFmtId="2" fontId="12" fillId="0" borderId="6" xfId="0" applyNumberFormat="1" applyFont="1" applyFill="1" applyBorder="1"/>
    <xf numFmtId="1" fontId="12" fillId="0" borderId="6" xfId="0" applyNumberFormat="1" applyFont="1" applyFill="1" applyBorder="1"/>
    <xf numFmtId="0" fontId="2" fillId="0" borderId="32" xfId="1" applyFont="1" applyBorder="1" applyAlignment="1">
      <alignment horizontal="center"/>
    </xf>
    <xf numFmtId="2" fontId="8" fillId="0" borderId="8" xfId="1" applyNumberFormat="1" applyFont="1" applyFill="1" applyBorder="1"/>
    <xf numFmtId="1" fontId="8" fillId="0" borderId="39" xfId="1" applyNumberFormat="1" applyFont="1" applyBorder="1" applyAlignment="1">
      <alignment horizontal="right"/>
    </xf>
    <xf numFmtId="0" fontId="8" fillId="0" borderId="9" xfId="1" applyFont="1" applyBorder="1" applyAlignment="1">
      <alignment horizontal="center"/>
    </xf>
    <xf numFmtId="4" fontId="4" fillId="4" borderId="4" xfId="2" applyNumberFormat="1" applyFont="1" applyFill="1" applyBorder="1" applyAlignment="1"/>
    <xf numFmtId="4" fontId="4" fillId="0" borderId="4" xfId="2" applyNumberFormat="1" applyFont="1" applyFill="1" applyBorder="1" applyAlignment="1"/>
    <xf numFmtId="1" fontId="12" fillId="0" borderId="57" xfId="0" applyNumberFormat="1" applyFont="1" applyFill="1" applyBorder="1"/>
    <xf numFmtId="0" fontId="2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58" xfId="1" applyFont="1" applyBorder="1" applyAlignment="1">
      <alignment horizontal="center"/>
    </xf>
    <xf numFmtId="2" fontId="8" fillId="0" borderId="8" xfId="1" applyNumberFormat="1" applyFont="1" applyBorder="1"/>
    <xf numFmtId="0" fontId="8" fillId="0" borderId="9" xfId="1" applyFont="1" applyBorder="1" applyAlignment="1">
      <alignment horizontal="right"/>
    </xf>
    <xf numFmtId="0" fontId="8" fillId="0" borderId="9" xfId="1" applyFont="1" applyBorder="1"/>
    <xf numFmtId="4" fontId="8" fillId="4" borderId="1" xfId="5" applyNumberFormat="1" applyFont="1" applyFill="1" applyBorder="1" applyAlignment="1">
      <alignment wrapText="1"/>
    </xf>
    <xf numFmtId="4" fontId="8" fillId="5" borderId="3" xfId="5" applyNumberFormat="1" applyFont="1" applyFill="1" applyBorder="1" applyAlignment="1">
      <alignment wrapText="1"/>
    </xf>
    <xf numFmtId="3" fontId="8" fillId="5" borderId="4" xfId="5" applyNumberFormat="1" applyFont="1" applyFill="1" applyBorder="1" applyAlignment="1">
      <alignment wrapText="1"/>
    </xf>
    <xf numFmtId="4" fontId="9" fillId="0" borderId="2" xfId="5" applyNumberFormat="1" applyFont="1" applyFill="1" applyBorder="1" applyAlignment="1">
      <alignment wrapText="1"/>
    </xf>
    <xf numFmtId="4" fontId="8" fillId="0" borderId="3" xfId="5" applyNumberFormat="1" applyFont="1" applyFill="1" applyBorder="1" applyAlignment="1">
      <alignment wrapText="1"/>
    </xf>
    <xf numFmtId="3" fontId="8" fillId="0" borderId="4" xfId="5" applyNumberFormat="1" applyFont="1" applyFill="1" applyBorder="1" applyAlignment="1">
      <alignment wrapText="1"/>
    </xf>
    <xf numFmtId="4" fontId="8" fillId="5" borderId="2" xfId="5" applyNumberFormat="1" applyFont="1" applyFill="1" applyBorder="1" applyAlignment="1">
      <alignment wrapText="1"/>
    </xf>
    <xf numFmtId="0" fontId="8" fillId="0" borderId="9" xfId="5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4" fontId="4" fillId="9" borderId="8" xfId="2" applyNumberFormat="1" applyFont="1" applyFill="1" applyBorder="1" applyAlignment="1">
      <alignment horizontal="center" vertical="center" wrapText="1"/>
    </xf>
    <xf numFmtId="4" fontId="4" fillId="9" borderId="39" xfId="2" applyNumberFormat="1" applyFont="1" applyFill="1" applyBorder="1" applyAlignment="1">
      <alignment horizontal="center" vertical="center" wrapText="1"/>
    </xf>
    <xf numFmtId="4" fontId="4" fillId="9" borderId="9" xfId="2" applyNumberFormat="1" applyFont="1" applyFill="1" applyBorder="1" applyAlignment="1">
      <alignment horizontal="center" vertical="center" wrapText="1"/>
    </xf>
    <xf numFmtId="4" fontId="8" fillId="7" borderId="8" xfId="5" applyNumberFormat="1" applyFont="1" applyFill="1" applyBorder="1" applyAlignment="1">
      <alignment horizontal="centerContinuous" vertical="center" wrapText="1"/>
    </xf>
    <xf numFmtId="4" fontId="8" fillId="7" borderId="39" xfId="5" applyNumberFormat="1" applyFont="1" applyFill="1" applyBorder="1" applyAlignment="1">
      <alignment horizontal="centerContinuous" vertical="center" wrapText="1"/>
    </xf>
    <xf numFmtId="0" fontId="8" fillId="7" borderId="39" xfId="5" applyFont="1" applyFill="1" applyBorder="1" applyAlignment="1">
      <alignment horizontal="centerContinuous" vertical="center" wrapText="1"/>
    </xf>
    <xf numFmtId="4" fontId="9" fillId="7" borderId="39" xfId="5" applyNumberFormat="1" applyFont="1" applyFill="1" applyBorder="1" applyAlignment="1">
      <alignment horizontal="centerContinuous" vertical="center" wrapText="1"/>
    </xf>
    <xf numFmtId="0" fontId="8" fillId="7" borderId="39" xfId="5" applyFont="1" applyFill="1" applyBorder="1" applyAlignment="1">
      <alignment vertical="center" wrapText="1"/>
    </xf>
    <xf numFmtId="0" fontId="8" fillId="7" borderId="9" xfId="5" applyFont="1" applyFill="1" applyBorder="1" applyAlignment="1">
      <alignment horizontal="centerContinuous" vertical="center" wrapText="1"/>
    </xf>
    <xf numFmtId="4" fontId="4" fillId="3" borderId="41" xfId="2" applyNumberFormat="1" applyFont="1" applyFill="1" applyBorder="1" applyAlignment="1">
      <alignment horizontal="right"/>
    </xf>
    <xf numFmtId="3" fontId="4" fillId="3" borderId="38" xfId="2" applyNumberFormat="1" applyFont="1" applyFill="1" applyBorder="1" applyAlignment="1">
      <alignment horizontal="right"/>
    </xf>
    <xf numFmtId="166" fontId="4" fillId="3" borderId="10" xfId="1" applyNumberFormat="1" applyFont="1" applyFill="1" applyBorder="1" applyAlignment="1">
      <alignment horizontal="center" vertical="center" wrapText="1"/>
    </xf>
    <xf numFmtId="4" fontId="4" fillId="3" borderId="34" xfId="2" applyNumberFormat="1" applyFont="1" applyFill="1" applyBorder="1"/>
    <xf numFmtId="4" fontId="4" fillId="3" borderId="5" xfId="2" applyNumberFormat="1" applyFont="1" applyFill="1" applyBorder="1"/>
    <xf numFmtId="3" fontId="4" fillId="3" borderId="3" xfId="2" applyNumberFormat="1" applyFont="1" applyFill="1" applyBorder="1"/>
    <xf numFmtId="3" fontId="4" fillId="3" borderId="3" xfId="2" applyNumberFormat="1" applyFont="1" applyFill="1" applyBorder="1" applyAlignment="1"/>
    <xf numFmtId="166" fontId="4" fillId="3" borderId="4" xfId="5" applyNumberFormat="1" applyFont="1" applyFill="1" applyBorder="1" applyAlignment="1">
      <alignment horizontal="center" vertical="center" wrapText="1"/>
    </xf>
    <xf numFmtId="166" fontId="10" fillId="0" borderId="7" xfId="1" quotePrefix="1" applyNumberFormat="1" applyFont="1" applyFill="1" applyBorder="1" applyAlignment="1">
      <alignment horizontal="center"/>
    </xf>
    <xf numFmtId="166" fontId="10" fillId="0" borderId="29" xfId="1" quotePrefix="1" applyNumberFormat="1" applyFont="1" applyFill="1" applyBorder="1" applyAlignment="1">
      <alignment horizontal="center"/>
    </xf>
    <xf numFmtId="4" fontId="10" fillId="4" borderId="59" xfId="2" applyNumberFormat="1" applyFont="1" applyFill="1" applyBorder="1"/>
    <xf numFmtId="4" fontId="4" fillId="0" borderId="34" xfId="2" applyNumberFormat="1" applyFont="1" applyFill="1" applyBorder="1" applyAlignment="1"/>
    <xf numFmtId="4" fontId="4" fillId="5" borderId="8" xfId="2" applyNumberFormat="1" applyFont="1" applyFill="1" applyBorder="1"/>
    <xf numFmtId="4" fontId="10" fillId="4" borderId="60" xfId="2" applyNumberFormat="1" applyFont="1" applyFill="1" applyBorder="1"/>
    <xf numFmtId="0" fontId="10" fillId="0" borderId="23" xfId="5" applyFont="1" applyFill="1" applyBorder="1" applyAlignment="1">
      <alignment horizontal="center"/>
    </xf>
    <xf numFmtId="0" fontId="10" fillId="0" borderId="24" xfId="5" applyFont="1" applyFill="1" applyBorder="1" applyAlignment="1">
      <alignment horizontal="center"/>
    </xf>
    <xf numFmtId="0" fontId="10" fillId="0" borderId="58" xfId="5" applyFont="1" applyFill="1" applyBorder="1" applyAlignment="1">
      <alignment horizontal="center"/>
    </xf>
    <xf numFmtId="0" fontId="10" fillId="0" borderId="29" xfId="1" applyFont="1" applyFill="1" applyBorder="1" applyAlignment="1">
      <alignment horizontal="center" vertical="center" wrapText="1"/>
    </xf>
    <xf numFmtId="0" fontId="10" fillId="0" borderId="19" xfId="5" applyFont="1" applyFill="1" applyBorder="1" applyAlignment="1">
      <alignment horizontal="center" vertical="center" wrapText="1"/>
    </xf>
    <xf numFmtId="0" fontId="10" fillId="0" borderId="45" xfId="5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right"/>
    </xf>
    <xf numFmtId="4" fontId="4" fillId="0" borderId="2" xfId="2" applyNumberFormat="1" applyFont="1" applyFill="1" applyBorder="1" applyAlignment="1">
      <alignment horizontal="right"/>
    </xf>
    <xf numFmtId="4" fontId="4" fillId="4" borderId="1" xfId="2" applyNumberFormat="1" applyFont="1" applyFill="1" applyBorder="1" applyAlignment="1">
      <alignment horizontal="right"/>
    </xf>
    <xf numFmtId="4" fontId="4" fillId="0" borderId="31" xfId="2" applyNumberFormat="1" applyFont="1" applyFill="1" applyBorder="1"/>
    <xf numFmtId="3" fontId="4" fillId="0" borderId="32" xfId="2" applyNumberFormat="1" applyFont="1" applyFill="1" applyBorder="1" applyAlignment="1">
      <alignment horizontal="right"/>
    </xf>
    <xf numFmtId="0" fontId="4" fillId="0" borderId="45" xfId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/>
    <xf numFmtId="3" fontId="10" fillId="0" borderId="32" xfId="2" applyNumberFormat="1" applyFont="1" applyFill="1" applyBorder="1" applyAlignment="1"/>
    <xf numFmtId="4" fontId="4" fillId="0" borderId="8" xfId="2" applyNumberFormat="1" applyFont="1" applyFill="1" applyBorder="1" applyAlignment="1"/>
    <xf numFmtId="3" fontId="4" fillId="0" borderId="5" xfId="2" applyNumberFormat="1" applyFont="1" applyFill="1" applyBorder="1" applyAlignment="1"/>
    <xf numFmtId="167" fontId="4" fillId="4" borderId="16" xfId="1" applyNumberFormat="1" applyFont="1" applyFill="1" applyBorder="1" applyAlignment="1">
      <alignment horizontal="centerContinuous" vertical="center" wrapText="1"/>
    </xf>
    <xf numFmtId="0" fontId="4" fillId="4" borderId="50" xfId="1" applyFont="1" applyFill="1" applyBorder="1" applyAlignment="1">
      <alignment horizontal="right" vertical="center" wrapText="1"/>
    </xf>
    <xf numFmtId="0" fontId="4" fillId="4" borderId="23" xfId="1" applyFont="1" applyFill="1" applyBorder="1" applyAlignment="1">
      <alignment horizontal="left" vertical="center"/>
    </xf>
    <xf numFmtId="0" fontId="8" fillId="10" borderId="8" xfId="1" applyFont="1" applyFill="1" applyBorder="1" applyAlignment="1">
      <alignment horizontal="center" vertical="center" wrapText="1"/>
    </xf>
    <xf numFmtId="0" fontId="8" fillId="10" borderId="39" xfId="1" applyFont="1" applyFill="1" applyBorder="1" applyAlignment="1">
      <alignment horizontal="center" vertical="center" wrapText="1"/>
    </xf>
    <xf numFmtId="0" fontId="8" fillId="10" borderId="9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horizontal="center" vertical="center" wrapText="1"/>
    </xf>
    <xf numFmtId="0" fontId="8" fillId="11" borderId="61" xfId="5" applyFont="1" applyFill="1" applyBorder="1" applyAlignment="1">
      <alignment vertical="center"/>
    </xf>
    <xf numFmtId="0" fontId="8" fillId="11" borderId="62" xfId="5" applyFont="1" applyFill="1" applyBorder="1" applyAlignment="1">
      <alignment vertical="center"/>
    </xf>
    <xf numFmtId="0" fontId="9" fillId="11" borderId="62" xfId="5" applyFont="1" applyFill="1" applyBorder="1" applyAlignment="1">
      <alignment vertical="center"/>
    </xf>
    <xf numFmtId="0" fontId="8" fillId="11" borderId="63" xfId="5" applyFont="1" applyFill="1" applyBorder="1" applyAlignment="1">
      <alignment vertical="center"/>
    </xf>
    <xf numFmtId="167" fontId="4" fillId="4" borderId="31" xfId="1" applyNumberFormat="1" applyFont="1" applyFill="1" applyBorder="1" applyAlignment="1">
      <alignment horizontal="center" vertical="center" wrapText="1"/>
    </xf>
    <xf numFmtId="0" fontId="4" fillId="4" borderId="32" xfId="1" applyFont="1" applyFill="1" applyBorder="1" applyAlignment="1">
      <alignment horizontal="center" vertical="center" wrapText="1"/>
    </xf>
    <xf numFmtId="0" fontId="4" fillId="4" borderId="45" xfId="1" applyFont="1" applyFill="1" applyBorder="1" applyAlignment="1">
      <alignment horizontal="center" vertical="center" wrapText="1"/>
    </xf>
    <xf numFmtId="167" fontId="4" fillId="3" borderId="55" xfId="1" applyNumberFormat="1" applyFont="1" applyFill="1" applyBorder="1" applyAlignment="1">
      <alignment horizontal="center" vertical="center" wrapText="1"/>
    </xf>
    <xf numFmtId="167" fontId="4" fillId="3" borderId="64" xfId="1" applyNumberFormat="1" applyFont="1" applyFill="1" applyBorder="1" applyAlignment="1">
      <alignment horizontal="center" vertical="center" wrapText="1"/>
    </xf>
    <xf numFmtId="167" fontId="4" fillId="3" borderId="64" xfId="1" applyNumberFormat="1" applyFont="1" applyFill="1" applyBorder="1" applyAlignment="1">
      <alignment horizontal="center" vertical="center" wrapText="1"/>
    </xf>
    <xf numFmtId="167" fontId="4" fillId="3" borderId="56" xfId="1" applyNumberFormat="1" applyFont="1" applyFill="1" applyBorder="1" applyAlignment="1">
      <alignment horizontal="center" vertical="center" wrapText="1"/>
    </xf>
    <xf numFmtId="167" fontId="4" fillId="4" borderId="55" xfId="5" applyNumberFormat="1" applyFont="1" applyFill="1" applyBorder="1" applyAlignment="1">
      <alignment horizontal="center" vertical="center" wrapText="1"/>
    </xf>
    <xf numFmtId="167" fontId="4" fillId="4" borderId="64" xfId="5" applyNumberFormat="1" applyFont="1" applyFill="1" applyBorder="1" applyAlignment="1">
      <alignment horizontal="center" vertical="center" wrapText="1"/>
    </xf>
    <xf numFmtId="0" fontId="8" fillId="4" borderId="65" xfId="5" applyFont="1" applyFill="1" applyBorder="1" applyAlignment="1">
      <alignment horizontal="center" vertical="center" wrapText="1"/>
    </xf>
    <xf numFmtId="167" fontId="9" fillId="4" borderId="64" xfId="5" applyNumberFormat="1" applyFont="1" applyFill="1" applyBorder="1" applyAlignment="1">
      <alignment horizontal="center" vertical="center" wrapText="1"/>
    </xf>
    <xf numFmtId="0" fontId="8" fillId="4" borderId="64" xfId="5" applyFont="1" applyFill="1" applyBorder="1" applyAlignment="1">
      <alignment horizontal="center" vertical="center" wrapText="1"/>
    </xf>
    <xf numFmtId="167" fontId="4" fillId="4" borderId="56" xfId="5" applyNumberFormat="1" applyFont="1" applyFill="1" applyBorder="1" applyAlignment="1">
      <alignment horizontal="center" vertical="center" wrapText="1"/>
    </xf>
    <xf numFmtId="0" fontId="4" fillId="4" borderId="7" xfId="5" applyFont="1" applyFill="1" applyBorder="1" applyAlignment="1">
      <alignment horizontal="center" vertical="center" wrapText="1"/>
    </xf>
    <xf numFmtId="167" fontId="4" fillId="4" borderId="66" xfId="1" applyNumberFormat="1" applyFont="1" applyFill="1" applyBorder="1" applyAlignment="1">
      <alignment horizontal="center" vertical="center" wrapText="1"/>
    </xf>
    <xf numFmtId="0" fontId="4" fillId="4" borderId="50" xfId="1" applyFont="1" applyFill="1" applyBorder="1" applyAlignment="1">
      <alignment horizontal="center" vertical="center" wrapText="1"/>
    </xf>
    <xf numFmtId="0" fontId="4" fillId="4" borderId="29" xfId="1" applyFont="1" applyFill="1" applyBorder="1" applyAlignment="1">
      <alignment horizontal="center" vertical="center" wrapText="1"/>
    </xf>
    <xf numFmtId="167" fontId="4" fillId="3" borderId="66" xfId="1" applyNumberFormat="1" applyFont="1" applyFill="1" applyBorder="1" applyAlignment="1">
      <alignment horizontal="center" vertical="center" wrapText="1"/>
    </xf>
    <xf numFmtId="167" fontId="4" fillId="3" borderId="65" xfId="1" applyNumberFormat="1" applyFont="1" applyFill="1" applyBorder="1" applyAlignment="1">
      <alignment horizontal="center" vertical="center" wrapText="1"/>
    </xf>
    <xf numFmtId="167" fontId="4" fillId="3" borderId="65" xfId="1" applyNumberFormat="1" applyFont="1" applyFill="1" applyBorder="1" applyAlignment="1">
      <alignment horizontal="center" vertical="center" wrapText="1"/>
    </xf>
    <xf numFmtId="167" fontId="4" fillId="3" borderId="50" xfId="1" applyNumberFormat="1" applyFont="1" applyFill="1" applyBorder="1" applyAlignment="1">
      <alignment horizontal="center" vertical="center" wrapText="1"/>
    </xf>
    <xf numFmtId="167" fontId="4" fillId="4" borderId="66" xfId="5" applyNumberFormat="1" applyFont="1" applyFill="1" applyBorder="1" applyAlignment="1">
      <alignment horizontal="center" vertical="center" wrapText="1"/>
    </xf>
    <xf numFmtId="167" fontId="4" fillId="4" borderId="65" xfId="5" applyNumberFormat="1" applyFont="1" applyFill="1" applyBorder="1" applyAlignment="1">
      <alignment horizontal="center" vertical="center" wrapText="1"/>
    </xf>
    <xf numFmtId="167" fontId="9" fillId="4" borderId="65" xfId="5" applyNumberFormat="1" applyFont="1" applyFill="1" applyBorder="1" applyAlignment="1">
      <alignment horizontal="center" vertical="center" wrapText="1"/>
    </xf>
    <xf numFmtId="0" fontId="8" fillId="4" borderId="65" xfId="5" applyFont="1" applyFill="1" applyBorder="1" applyAlignment="1">
      <alignment horizontal="center" vertical="center" wrapText="1"/>
    </xf>
    <xf numFmtId="167" fontId="4" fillId="4" borderId="50" xfId="5" applyNumberFormat="1" applyFont="1" applyFill="1" applyBorder="1" applyAlignment="1">
      <alignment horizontal="center" vertical="center" wrapText="1"/>
    </xf>
    <xf numFmtId="0" fontId="4" fillId="4" borderId="29" xfId="5" applyFont="1" applyFill="1" applyBorder="1" applyAlignment="1">
      <alignment horizontal="center" vertical="center" wrapText="1"/>
    </xf>
    <xf numFmtId="167" fontId="4" fillId="4" borderId="41" xfId="1" applyNumberFormat="1" applyFont="1" applyFill="1" applyBorder="1" applyAlignment="1">
      <alignment horizontal="center" vertical="center" wrapText="1"/>
    </xf>
    <xf numFmtId="0" fontId="4" fillId="4" borderId="38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167" fontId="4" fillId="3" borderId="41" xfId="1" applyNumberFormat="1" applyFont="1" applyFill="1" applyBorder="1" applyAlignment="1">
      <alignment horizontal="center" vertical="center" wrapText="1"/>
    </xf>
    <xf numFmtId="167" fontId="4" fillId="3" borderId="37" xfId="1" applyNumberFormat="1" applyFont="1" applyFill="1" applyBorder="1" applyAlignment="1">
      <alignment horizontal="center" vertical="center" wrapText="1"/>
    </xf>
    <xf numFmtId="167" fontId="4" fillId="3" borderId="37" xfId="1" applyNumberFormat="1" applyFont="1" applyFill="1" applyBorder="1" applyAlignment="1">
      <alignment horizontal="center" vertical="center" wrapText="1"/>
    </xf>
    <xf numFmtId="167" fontId="4" fillId="3" borderId="38" xfId="1" applyNumberFormat="1" applyFont="1" applyFill="1" applyBorder="1" applyAlignment="1">
      <alignment horizontal="center" vertical="center" wrapText="1"/>
    </xf>
    <xf numFmtId="167" fontId="4" fillId="5" borderId="0" xfId="1" applyNumberFormat="1" applyFont="1" applyFill="1" applyBorder="1" applyAlignment="1">
      <alignment horizontal="center" vertical="center" wrapText="1"/>
    </xf>
    <xf numFmtId="167" fontId="4" fillId="4" borderId="16" xfId="5" applyNumberFormat="1" applyFont="1" applyFill="1" applyBorder="1" applyAlignment="1">
      <alignment horizontal="center" vertical="center" wrapText="1"/>
    </xf>
    <xf numFmtId="167" fontId="4" fillId="4" borderId="57" xfId="5" applyNumberFormat="1" applyFont="1" applyFill="1" applyBorder="1" applyAlignment="1">
      <alignment horizontal="center" vertical="center" wrapText="1"/>
    </xf>
    <xf numFmtId="167" fontId="4" fillId="4" borderId="57" xfId="5" applyNumberFormat="1" applyFont="1" applyFill="1" applyBorder="1" applyAlignment="1">
      <alignment horizontal="center" vertical="center" wrapText="1"/>
    </xf>
    <xf numFmtId="167" fontId="9" fillId="4" borderId="57" xfId="5" applyNumberFormat="1" applyFont="1" applyFill="1" applyBorder="1" applyAlignment="1">
      <alignment horizontal="center" vertical="center" wrapText="1"/>
    </xf>
    <xf numFmtId="0" fontId="8" fillId="4" borderId="57" xfId="5" applyFont="1" applyFill="1" applyBorder="1" applyAlignment="1">
      <alignment horizontal="center" vertical="center" wrapText="1"/>
    </xf>
    <xf numFmtId="167" fontId="4" fillId="4" borderId="17" xfId="5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/>
    </xf>
    <xf numFmtId="0" fontId="4" fillId="3" borderId="39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4" fillId="5" borderId="0" xfId="1" applyFont="1" applyFill="1" applyBorder="1" applyAlignment="1">
      <alignment horizontal="center"/>
    </xf>
    <xf numFmtId="0" fontId="4" fillId="4" borderId="67" xfId="5" applyFont="1" applyFill="1" applyBorder="1" applyAlignment="1">
      <alignment horizontal="centerContinuous"/>
    </xf>
    <xf numFmtId="0" fontId="4" fillId="4" borderId="68" xfId="5" applyFont="1" applyFill="1" applyBorder="1" applyAlignment="1">
      <alignment horizontal="centerContinuous"/>
    </xf>
    <xf numFmtId="0" fontId="9" fillId="4" borderId="68" xfId="5" applyFont="1" applyFill="1" applyBorder="1" applyAlignment="1">
      <alignment horizontal="centerContinuous"/>
    </xf>
    <xf numFmtId="0" fontId="4" fillId="4" borderId="33" xfId="5" applyFont="1" applyFill="1" applyBorder="1" applyAlignment="1">
      <alignment horizontal="centerContinuous"/>
    </xf>
    <xf numFmtId="49" fontId="4" fillId="0" borderId="0" xfId="1" applyNumberFormat="1" applyFont="1" applyFill="1" applyBorder="1" applyAlignment="1">
      <alignment horizontal="left" vertical="center"/>
    </xf>
    <xf numFmtId="0" fontId="2" fillId="0" borderId="8" xfId="5" applyFont="1" applyBorder="1" applyAlignment="1">
      <alignment horizontal="center"/>
    </xf>
    <xf numFmtId="0" fontId="2" fillId="0" borderId="39" xfId="5" applyFont="1" applyBorder="1" applyAlignment="1">
      <alignment horizontal="centerContinuous"/>
    </xf>
    <xf numFmtId="0" fontId="7" fillId="0" borderId="39" xfId="5" applyFont="1" applyBorder="1" applyAlignment="1">
      <alignment horizontal="centerContinuous"/>
    </xf>
    <xf numFmtId="0" fontId="8" fillId="0" borderId="9" xfId="5" applyFont="1" applyBorder="1" applyAlignment="1">
      <alignment horizontal="centerContinuous"/>
    </xf>
    <xf numFmtId="0" fontId="4" fillId="4" borderId="10" xfId="5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10" fillId="0" borderId="0" xfId="1" applyFont="1" applyFill="1"/>
    <xf numFmtId="49" fontId="4" fillId="0" borderId="69" xfId="1" applyNumberFormat="1" applyFont="1" applyFill="1" applyBorder="1" applyAlignment="1">
      <alignment vertical="center"/>
    </xf>
    <xf numFmtId="49" fontId="9" fillId="0" borderId="69" xfId="1" applyNumberFormat="1" applyFont="1" applyFill="1" applyBorder="1" applyAlignment="1">
      <alignment vertical="center"/>
    </xf>
    <xf numFmtId="0" fontId="8" fillId="0" borderId="0" xfId="5" applyFont="1" applyAlignment="1">
      <alignment horizontal="left"/>
    </xf>
    <xf numFmtId="0" fontId="7" fillId="0" borderId="0" xfId="1" applyFont="1" applyFill="1"/>
    <xf numFmtId="0" fontId="4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centerContinuous" vertical="center"/>
    </xf>
    <xf numFmtId="0" fontId="9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Alignment="1"/>
    <xf numFmtId="0" fontId="9" fillId="0" borderId="0" xfId="1" applyFont="1" applyAlignment="1"/>
    <xf numFmtId="0" fontId="8" fillId="0" borderId="0" xfId="1" applyFont="1" applyAlignment="1"/>
  </cellXfs>
  <cellStyles count="6">
    <cellStyle name="Millares 12 2" xfId="4"/>
    <cellStyle name="Millares_EJECUCION MINSA DICIEMBRE 2007" xfId="3"/>
    <cellStyle name="Millares_Hoja1 3 2" xfId="2"/>
    <cellStyle name="Normal" xfId="0" builtinId="0"/>
    <cellStyle name="Normal 14 2" xfId="1"/>
    <cellStyle name="Norm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A182"/>
  <sheetViews>
    <sheetView tabSelected="1" workbookViewId="0">
      <selection activeCell="J9" sqref="J9:J11"/>
    </sheetView>
  </sheetViews>
  <sheetFormatPr baseColWidth="10" defaultRowHeight="12"/>
  <cols>
    <col min="1" max="1" width="18.28515625" style="1" customWidth="1"/>
    <col min="2" max="14" width="11.42578125" style="1"/>
    <col min="15" max="15" width="5.140625" style="1" customWidth="1"/>
    <col min="16" max="16" width="10" style="1" customWidth="1"/>
    <col min="17" max="17" width="9.140625" style="1" customWidth="1"/>
    <col min="18" max="18" width="9.28515625" style="1" customWidth="1"/>
    <col min="19" max="20" width="10" style="1" customWidth="1"/>
    <col min="21" max="21" width="6.7109375" style="1" customWidth="1"/>
    <col min="22" max="22" width="16.85546875" style="1" customWidth="1"/>
    <col min="23" max="23" width="11.42578125" style="2"/>
    <col min="24" max="16384" width="11.42578125" style="1"/>
  </cols>
  <sheetData>
    <row r="2" spans="1:24">
      <c r="A2" s="403"/>
      <c r="B2" s="403"/>
      <c r="C2" s="403"/>
      <c r="D2" s="400"/>
      <c r="E2" s="400"/>
      <c r="F2" s="400"/>
      <c r="G2" s="400"/>
      <c r="H2" s="401"/>
      <c r="I2" s="401"/>
      <c r="J2" s="402"/>
      <c r="K2" s="401"/>
      <c r="L2" s="401"/>
      <c r="M2" s="400"/>
      <c r="N2" s="400"/>
      <c r="O2" s="400"/>
      <c r="P2" s="400"/>
      <c r="Q2" s="400"/>
      <c r="R2" s="400"/>
      <c r="S2" s="400"/>
      <c r="T2" s="400"/>
      <c r="W2" s="399" t="s">
        <v>143</v>
      </c>
    </row>
    <row r="3" spans="1:24">
      <c r="A3" s="396" t="s">
        <v>142</v>
      </c>
      <c r="B3" s="396"/>
      <c r="C3" s="396"/>
      <c r="D3" s="396"/>
      <c r="E3" s="396"/>
      <c r="F3" s="396"/>
      <c r="G3" s="396"/>
      <c r="H3" s="396"/>
      <c r="I3" s="396"/>
      <c r="J3" s="398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7"/>
      <c r="X3" s="396"/>
    </row>
    <row r="4" spans="1:24">
      <c r="A4" s="395" t="s">
        <v>141</v>
      </c>
      <c r="B4" s="393"/>
      <c r="C4" s="388"/>
      <c r="D4" s="388"/>
      <c r="E4" s="388"/>
      <c r="F4" s="388"/>
      <c r="G4" s="388"/>
      <c r="H4" s="388"/>
      <c r="I4" s="388"/>
      <c r="J4" s="392"/>
      <c r="K4" s="388"/>
      <c r="L4" s="388"/>
      <c r="M4" s="388"/>
      <c r="N4" s="388"/>
      <c r="O4" s="394"/>
      <c r="P4" s="394"/>
      <c r="Q4" s="394"/>
      <c r="R4" s="394"/>
      <c r="S4" s="394"/>
      <c r="T4" s="394"/>
    </row>
    <row r="5" spans="1:24">
      <c r="A5" s="391" t="s">
        <v>140</v>
      </c>
      <c r="B5" s="393"/>
      <c r="C5" s="388"/>
      <c r="D5" s="388"/>
      <c r="E5" s="388"/>
      <c r="F5" s="388"/>
      <c r="G5" s="388"/>
      <c r="H5" s="388"/>
      <c r="I5" s="388"/>
      <c r="J5" s="392"/>
      <c r="K5" s="388"/>
      <c r="L5" s="388"/>
      <c r="N5" s="388"/>
      <c r="O5" s="388"/>
    </row>
    <row r="6" spans="1:24" ht="12.75" thickBot="1">
      <c r="A6" s="391" t="s">
        <v>139</v>
      </c>
      <c r="B6" s="389"/>
      <c r="C6" s="389"/>
      <c r="D6" s="389"/>
      <c r="E6" s="389"/>
      <c r="F6" s="389"/>
      <c r="G6" s="389"/>
      <c r="H6" s="389"/>
      <c r="I6" s="389"/>
      <c r="J6" s="390"/>
      <c r="K6" s="389"/>
      <c r="L6" s="389"/>
      <c r="M6" s="389"/>
      <c r="N6" s="389"/>
      <c r="O6" s="388"/>
      <c r="T6" s="387"/>
    </row>
    <row r="7" spans="1:24" ht="12.75" thickBot="1">
      <c r="A7" s="386" t="s">
        <v>122</v>
      </c>
      <c r="B7" s="385" t="s">
        <v>138</v>
      </c>
      <c r="C7" s="383"/>
      <c r="D7" s="383"/>
      <c r="E7" s="383"/>
      <c r="F7" s="383"/>
      <c r="G7" s="383"/>
      <c r="H7" s="383"/>
      <c r="I7" s="383"/>
      <c r="J7" s="384"/>
      <c r="K7" s="383"/>
      <c r="L7" s="383"/>
      <c r="M7" s="383"/>
      <c r="N7" s="382"/>
      <c r="O7" s="381"/>
      <c r="P7" s="139" t="s">
        <v>137</v>
      </c>
      <c r="Q7" s="138"/>
      <c r="R7" s="138"/>
      <c r="S7" s="138"/>
      <c r="T7" s="137"/>
    </row>
    <row r="8" spans="1:24" ht="12.75" thickBot="1">
      <c r="A8" s="358"/>
      <c r="B8" s="380" t="s">
        <v>136</v>
      </c>
      <c r="C8" s="378"/>
      <c r="D8" s="378"/>
      <c r="E8" s="378"/>
      <c r="F8" s="378"/>
      <c r="G8" s="378"/>
      <c r="H8" s="378"/>
      <c r="I8" s="378"/>
      <c r="J8" s="379"/>
      <c r="K8" s="378"/>
      <c r="L8" s="378"/>
      <c r="M8" s="378"/>
      <c r="N8" s="377"/>
      <c r="O8" s="376"/>
      <c r="P8" s="375"/>
      <c r="Q8" s="374"/>
      <c r="R8" s="374"/>
      <c r="S8" s="374"/>
      <c r="T8" s="373"/>
      <c r="V8" s="139" t="s">
        <v>135</v>
      </c>
      <c r="W8" s="138"/>
      <c r="X8" s="137"/>
    </row>
    <row r="9" spans="1:24">
      <c r="A9" s="358"/>
      <c r="B9" s="372" t="s">
        <v>133</v>
      </c>
      <c r="C9" s="368" t="s">
        <v>134</v>
      </c>
      <c r="D9" s="372" t="s">
        <v>133</v>
      </c>
      <c r="E9" s="368" t="s">
        <v>132</v>
      </c>
      <c r="F9" s="371" t="s">
        <v>118</v>
      </c>
      <c r="G9" s="368" t="s">
        <v>131</v>
      </c>
      <c r="H9" s="369"/>
      <c r="I9" s="368" t="s">
        <v>130</v>
      </c>
      <c r="J9" s="370" t="s">
        <v>129</v>
      </c>
      <c r="K9" s="369"/>
      <c r="L9" s="368" t="s">
        <v>128</v>
      </c>
      <c r="M9" s="368" t="s">
        <v>127</v>
      </c>
      <c r="N9" s="367" t="s">
        <v>126</v>
      </c>
      <c r="O9" s="366"/>
      <c r="P9" s="365" t="s">
        <v>125</v>
      </c>
      <c r="Q9" s="363"/>
      <c r="R9" s="364" t="s">
        <v>124</v>
      </c>
      <c r="S9" s="363"/>
      <c r="T9" s="362" t="s">
        <v>123</v>
      </c>
      <c r="V9" s="361" t="s">
        <v>122</v>
      </c>
      <c r="W9" s="360" t="s">
        <v>118</v>
      </c>
      <c r="X9" s="359" t="s">
        <v>121</v>
      </c>
    </row>
    <row r="10" spans="1:24">
      <c r="A10" s="358"/>
      <c r="B10" s="357"/>
      <c r="C10" s="354"/>
      <c r="D10" s="357"/>
      <c r="E10" s="354"/>
      <c r="F10" s="356"/>
      <c r="G10" s="354"/>
      <c r="H10" s="341"/>
      <c r="I10" s="354"/>
      <c r="J10" s="355"/>
      <c r="K10" s="341"/>
      <c r="L10" s="354"/>
      <c r="M10" s="354"/>
      <c r="N10" s="353"/>
      <c r="O10" s="327"/>
      <c r="P10" s="352"/>
      <c r="Q10" s="350" t="s">
        <v>120</v>
      </c>
      <c r="R10" s="351"/>
      <c r="S10" s="350" t="s">
        <v>119</v>
      </c>
      <c r="T10" s="349"/>
      <c r="V10" s="348"/>
      <c r="W10" s="347"/>
      <c r="X10" s="346"/>
    </row>
    <row r="11" spans="1:24" ht="24.75" thickBot="1">
      <c r="A11" s="345"/>
      <c r="B11" s="344"/>
      <c r="C11" s="340"/>
      <c r="D11" s="344"/>
      <c r="E11" s="340"/>
      <c r="F11" s="343"/>
      <c r="G11" s="340"/>
      <c r="H11" s="341" t="s">
        <v>118</v>
      </c>
      <c r="I11" s="340"/>
      <c r="J11" s="342"/>
      <c r="K11" s="341" t="s">
        <v>118</v>
      </c>
      <c r="L11" s="340"/>
      <c r="M11" s="340"/>
      <c r="N11" s="339"/>
      <c r="O11" s="327"/>
      <c r="P11" s="338"/>
      <c r="Q11" s="336" t="s">
        <v>117</v>
      </c>
      <c r="R11" s="337"/>
      <c r="S11" s="336" t="s">
        <v>116</v>
      </c>
      <c r="T11" s="335"/>
      <c r="V11" s="334"/>
      <c r="W11" s="333"/>
      <c r="X11" s="332"/>
    </row>
    <row r="12" spans="1:24" ht="12.75" thickBot="1">
      <c r="A12" s="331" t="s">
        <v>114</v>
      </c>
      <c r="B12" s="329"/>
      <c r="C12" s="329"/>
      <c r="D12" s="329"/>
      <c r="E12" s="329"/>
      <c r="F12" s="329"/>
      <c r="G12" s="329"/>
      <c r="H12" s="329"/>
      <c r="I12" s="329"/>
      <c r="J12" s="330"/>
      <c r="K12" s="329"/>
      <c r="L12" s="329"/>
      <c r="M12" s="329"/>
      <c r="N12" s="328"/>
      <c r="O12" s="327"/>
      <c r="P12" s="326" t="s">
        <v>115</v>
      </c>
      <c r="Q12" s="325"/>
      <c r="R12" s="325"/>
      <c r="S12" s="325"/>
      <c r="T12" s="324"/>
      <c r="V12" s="323" t="s">
        <v>114</v>
      </c>
      <c r="W12" s="322"/>
      <c r="X12" s="321"/>
    </row>
    <row r="13" spans="1:24" ht="24.75" thickBot="1">
      <c r="A13" s="182" t="s">
        <v>113</v>
      </c>
      <c r="B13" s="194">
        <f>SUM(B14:B22)</f>
        <v>10</v>
      </c>
      <c r="C13" s="197">
        <f>SUM(C14:C22)</f>
        <v>42885.7</v>
      </c>
      <c r="D13" s="194">
        <f>SUM(D14:D22)</f>
        <v>0</v>
      </c>
      <c r="E13" s="197">
        <f>SUM(E14:E22)</f>
        <v>0</v>
      </c>
      <c r="F13" s="320">
        <f>SUM(F14:F22)</f>
        <v>0</v>
      </c>
      <c r="G13" s="302">
        <f>SUM(G14:G22)</f>
        <v>0</v>
      </c>
      <c r="H13" s="194">
        <f>SUM(H14:H22)</f>
        <v>6</v>
      </c>
      <c r="I13" s="193">
        <f>SUM(I14:I22)</f>
        <v>16574.28</v>
      </c>
      <c r="J13" s="193">
        <f>SUM(J14:J22)</f>
        <v>0</v>
      </c>
      <c r="K13" s="194">
        <f>SUM(K14:K22)</f>
        <v>0</v>
      </c>
      <c r="L13" s="193">
        <f>SUM(L14:L22)</f>
        <v>0</v>
      </c>
      <c r="M13" s="197">
        <f>SUM(M14:M22)</f>
        <v>0</v>
      </c>
      <c r="N13" s="319">
        <f>SUM(N14:N22)</f>
        <v>59459.98</v>
      </c>
      <c r="O13" s="79"/>
      <c r="P13" s="177">
        <f>SUM(P14:P22)</f>
        <v>0</v>
      </c>
      <c r="Q13" s="312">
        <f>SUM(Q14:Q22)</f>
        <v>0</v>
      </c>
      <c r="R13" s="311">
        <f>SUM(R14:R22)</f>
        <v>0</v>
      </c>
      <c r="S13" s="312">
        <f>SUM(S14:S22)</f>
        <v>0</v>
      </c>
      <c r="T13" s="18">
        <f>SUM(T14:T22)</f>
        <v>0</v>
      </c>
      <c r="V13" s="202" t="s">
        <v>113</v>
      </c>
      <c r="W13" s="201">
        <f>SUM(W14:W22)</f>
        <v>15</v>
      </c>
      <c r="X13" s="25">
        <f>SUM(X14:X22)</f>
        <v>23255.360000000001</v>
      </c>
    </row>
    <row r="14" spans="1:24">
      <c r="A14" s="310" t="s">
        <v>112</v>
      </c>
      <c r="B14" s="171"/>
      <c r="C14" s="235"/>
      <c r="D14" s="171"/>
      <c r="E14" s="235"/>
      <c r="F14" s="318"/>
      <c r="G14" s="317"/>
      <c r="H14" s="171"/>
      <c r="I14" s="170"/>
      <c r="J14" s="169"/>
      <c r="K14" s="168"/>
      <c r="L14" s="167"/>
      <c r="M14" s="99"/>
      <c r="N14" s="57">
        <f>C14+E14+G14+I14+J14+L14+M14</f>
        <v>0</v>
      </c>
      <c r="O14" s="79"/>
      <c r="P14" s="100"/>
      <c r="Q14" s="99"/>
      <c r="R14" s="166"/>
      <c r="S14" s="165"/>
      <c r="T14" s="164">
        <f>SUM(P14:S14)</f>
        <v>0</v>
      </c>
      <c r="V14" s="316"/>
      <c r="W14" s="315"/>
      <c r="X14" s="314"/>
    </row>
    <row r="15" spans="1:24">
      <c r="A15" s="143" t="s">
        <v>111</v>
      </c>
      <c r="B15" s="160"/>
      <c r="C15" s="161"/>
      <c r="D15" s="160"/>
      <c r="E15" s="161"/>
      <c r="F15" s="160"/>
      <c r="G15" s="156"/>
      <c r="H15" s="160"/>
      <c r="I15" s="159"/>
      <c r="J15" s="158"/>
      <c r="K15" s="157"/>
      <c r="L15" s="156"/>
      <c r="M15" s="68"/>
      <c r="N15" s="57">
        <f>C15+E15+G15+I15+J15+L15+M15</f>
        <v>0</v>
      </c>
      <c r="O15" s="81"/>
      <c r="P15" s="69"/>
      <c r="Q15" s="68"/>
      <c r="R15" s="155"/>
      <c r="S15" s="154"/>
      <c r="T15" s="67">
        <f>SUM(P15:S15)</f>
        <v>0</v>
      </c>
      <c r="V15" s="192" t="s">
        <v>111</v>
      </c>
      <c r="W15" s="199"/>
      <c r="X15" s="200"/>
    </row>
    <row r="16" spans="1:24">
      <c r="A16" s="143" t="s">
        <v>110</v>
      </c>
      <c r="B16" s="160"/>
      <c r="C16" s="161"/>
      <c r="D16" s="160"/>
      <c r="E16" s="161"/>
      <c r="F16" s="160"/>
      <c r="G16" s="156"/>
      <c r="H16" s="160"/>
      <c r="I16" s="159"/>
      <c r="J16" s="158"/>
      <c r="K16" s="157"/>
      <c r="L16" s="156"/>
      <c r="M16" s="68"/>
      <c r="N16" s="57">
        <f>C16+E16+G16+I16+J16+L16+M16</f>
        <v>0</v>
      </c>
      <c r="O16" s="81"/>
      <c r="P16" s="69"/>
      <c r="Q16" s="68"/>
      <c r="R16" s="155"/>
      <c r="S16" s="154"/>
      <c r="T16" s="67">
        <f>SUM(P16:S16)</f>
        <v>0</v>
      </c>
      <c r="V16" s="192" t="s">
        <v>110</v>
      </c>
      <c r="W16" s="199"/>
      <c r="X16" s="200"/>
    </row>
    <row r="17" spans="1:26">
      <c r="A17" s="143" t="s">
        <v>109</v>
      </c>
      <c r="B17" s="160"/>
      <c r="C17" s="161"/>
      <c r="D17" s="160"/>
      <c r="E17" s="161"/>
      <c r="F17" s="160"/>
      <c r="G17" s="156"/>
      <c r="H17" s="160"/>
      <c r="I17" s="159"/>
      <c r="J17" s="158"/>
      <c r="K17" s="157"/>
      <c r="L17" s="156"/>
      <c r="M17" s="68"/>
      <c r="N17" s="57">
        <f>C17+E17+G17+I17+J17+L17+M17</f>
        <v>0</v>
      </c>
      <c r="O17" s="81"/>
      <c r="P17" s="69"/>
      <c r="Q17" s="68"/>
      <c r="R17" s="155"/>
      <c r="S17" s="154"/>
      <c r="T17" s="67">
        <f>SUM(P17:S17)</f>
        <v>0</v>
      </c>
      <c r="V17" s="192" t="s">
        <v>109</v>
      </c>
      <c r="W17" s="199"/>
      <c r="X17" s="200"/>
    </row>
    <row r="18" spans="1:26">
      <c r="A18" s="143" t="s">
        <v>108</v>
      </c>
      <c r="B18" s="92">
        <v>1</v>
      </c>
      <c r="C18" s="90">
        <v>9815.0300000000007</v>
      </c>
      <c r="D18" s="91"/>
      <c r="E18" s="91">
        <v>0</v>
      </c>
      <c r="F18" s="92">
        <v>0</v>
      </c>
      <c r="G18" s="91">
        <v>0</v>
      </c>
      <c r="H18" s="92">
        <v>0</v>
      </c>
      <c r="I18" s="93">
        <v>0</v>
      </c>
      <c r="J18" s="91">
        <v>0</v>
      </c>
      <c r="K18" s="92">
        <v>0</v>
      </c>
      <c r="L18" s="91">
        <v>0</v>
      </c>
      <c r="M18" s="91">
        <v>0</v>
      </c>
      <c r="N18" s="57">
        <f>C18+E18+G18+I18+J18+L18+M18</f>
        <v>9815.0300000000007</v>
      </c>
      <c r="O18" s="81"/>
      <c r="P18" s="91">
        <v>0</v>
      </c>
      <c r="Q18" s="92">
        <v>0</v>
      </c>
      <c r="R18" s="91">
        <v>0</v>
      </c>
      <c r="S18" s="91">
        <v>0</v>
      </c>
      <c r="T18" s="67">
        <f>SUM(P18:S18)</f>
        <v>0</v>
      </c>
      <c r="V18" s="192" t="s">
        <v>108</v>
      </c>
      <c r="W18" s="141">
        <v>0</v>
      </c>
      <c r="X18" s="91">
        <v>0</v>
      </c>
    </row>
    <row r="19" spans="1:26">
      <c r="A19" s="143" t="s">
        <v>107</v>
      </c>
      <c r="B19" s="92">
        <v>3</v>
      </c>
      <c r="C19" s="90">
        <v>24725.14</v>
      </c>
      <c r="D19" s="92">
        <v>0</v>
      </c>
      <c r="E19" s="91">
        <v>0</v>
      </c>
      <c r="F19" s="92">
        <v>0</v>
      </c>
      <c r="G19" s="91">
        <v>0</v>
      </c>
      <c r="H19" s="92">
        <v>0</v>
      </c>
      <c r="I19" s="93">
        <v>0</v>
      </c>
      <c r="J19" s="91">
        <v>0</v>
      </c>
      <c r="K19" s="92">
        <v>0</v>
      </c>
      <c r="L19" s="91">
        <v>0</v>
      </c>
      <c r="M19" s="91">
        <v>0</v>
      </c>
      <c r="N19" s="57">
        <f>C19+E19+G19+I19+J19+L19+M19</f>
        <v>24725.14</v>
      </c>
      <c r="O19" s="81"/>
      <c r="P19" s="91">
        <v>0</v>
      </c>
      <c r="Q19" s="92">
        <v>0</v>
      </c>
      <c r="R19" s="91">
        <v>0</v>
      </c>
      <c r="S19" s="91">
        <v>0</v>
      </c>
      <c r="T19" s="67">
        <f>SUM(P19:S19)</f>
        <v>0</v>
      </c>
      <c r="V19" s="192" t="s">
        <v>107</v>
      </c>
      <c r="W19" s="141">
        <v>2</v>
      </c>
      <c r="X19" s="91">
        <v>2878.52</v>
      </c>
    </row>
    <row r="20" spans="1:26">
      <c r="A20" s="143" t="s">
        <v>106</v>
      </c>
      <c r="B20" s="92">
        <v>4</v>
      </c>
      <c r="C20" s="90">
        <v>5770.82</v>
      </c>
      <c r="D20" s="92">
        <v>0</v>
      </c>
      <c r="E20" s="91">
        <v>0</v>
      </c>
      <c r="F20" s="92">
        <v>0</v>
      </c>
      <c r="G20" s="91">
        <v>0</v>
      </c>
      <c r="H20" s="92">
        <v>4</v>
      </c>
      <c r="I20" s="93">
        <v>14129.94</v>
      </c>
      <c r="J20" s="91">
        <v>0</v>
      </c>
      <c r="K20" s="92">
        <v>0</v>
      </c>
      <c r="L20" s="91">
        <v>0</v>
      </c>
      <c r="M20" s="91">
        <v>0</v>
      </c>
      <c r="N20" s="57">
        <f>C20+E20+G20+I20+J20+L20+M20</f>
        <v>19900.760000000002</v>
      </c>
      <c r="O20" s="81"/>
      <c r="P20" s="91">
        <v>0</v>
      </c>
      <c r="Q20" s="92"/>
      <c r="R20" s="91"/>
      <c r="S20" s="91">
        <v>0</v>
      </c>
      <c r="T20" s="67">
        <f>SUM(P20:S20)</f>
        <v>0</v>
      </c>
      <c r="V20" s="192" t="s">
        <v>106</v>
      </c>
      <c r="W20" s="141">
        <v>5</v>
      </c>
      <c r="X20" s="91">
        <v>11527.32</v>
      </c>
    </row>
    <row r="21" spans="1:26">
      <c r="A21" s="143" t="s">
        <v>105</v>
      </c>
      <c r="B21" s="92"/>
      <c r="C21" s="90"/>
      <c r="D21" s="92">
        <v>0</v>
      </c>
      <c r="E21" s="91">
        <v>0</v>
      </c>
      <c r="F21" s="92">
        <v>0</v>
      </c>
      <c r="G21" s="91">
        <v>0</v>
      </c>
      <c r="H21" s="92"/>
      <c r="I21" s="93"/>
      <c r="J21" s="91">
        <v>0</v>
      </c>
      <c r="K21" s="92">
        <v>0</v>
      </c>
      <c r="L21" s="91">
        <v>0</v>
      </c>
      <c r="M21" s="91">
        <v>0</v>
      </c>
      <c r="N21" s="57">
        <f>C21+E21+G21+I21+J21+L21+M21</f>
        <v>0</v>
      </c>
      <c r="O21" s="81"/>
      <c r="P21" s="91">
        <v>0</v>
      </c>
      <c r="Q21" s="92">
        <v>0</v>
      </c>
      <c r="R21" s="91">
        <v>0</v>
      </c>
      <c r="S21" s="91">
        <v>0</v>
      </c>
      <c r="T21" s="67">
        <f>SUM(P21:S21)</f>
        <v>0</v>
      </c>
      <c r="V21" s="192" t="s">
        <v>105</v>
      </c>
      <c r="W21" s="141">
        <v>0</v>
      </c>
      <c r="X21" s="91">
        <v>0</v>
      </c>
    </row>
    <row r="22" spans="1:26" ht="12.75" thickBot="1">
      <c r="A22" s="142" t="s">
        <v>104</v>
      </c>
      <c r="B22" s="92">
        <v>2</v>
      </c>
      <c r="C22" s="90">
        <v>2574.71</v>
      </c>
      <c r="D22" s="92">
        <v>0</v>
      </c>
      <c r="E22" s="91">
        <v>0</v>
      </c>
      <c r="F22" s="92">
        <v>0</v>
      </c>
      <c r="G22" s="91">
        <v>0</v>
      </c>
      <c r="H22" s="92">
        <v>2</v>
      </c>
      <c r="I22" s="93">
        <v>2444.34</v>
      </c>
      <c r="J22" s="91">
        <v>0</v>
      </c>
      <c r="K22" s="92">
        <v>0</v>
      </c>
      <c r="L22" s="91">
        <v>0</v>
      </c>
      <c r="M22" s="91">
        <v>0</v>
      </c>
      <c r="N22" s="57">
        <f>C22+E22+G22+I22+J22+L22+M22</f>
        <v>5019.05</v>
      </c>
      <c r="O22" s="81"/>
      <c r="P22" s="91">
        <v>0</v>
      </c>
      <c r="Q22" s="92">
        <v>0</v>
      </c>
      <c r="R22" s="91">
        <v>0</v>
      </c>
      <c r="S22" s="91">
        <v>0</v>
      </c>
      <c r="T22" s="54">
        <f>SUM(P22:S22)</f>
        <v>0</v>
      </c>
      <c r="V22" s="192" t="s">
        <v>104</v>
      </c>
      <c r="W22" s="141">
        <v>8</v>
      </c>
      <c r="X22" s="91">
        <v>8849.52</v>
      </c>
    </row>
    <row r="23" spans="1:26" ht="24.75" thickBot="1">
      <c r="A23" s="182" t="s">
        <v>86</v>
      </c>
      <c r="B23" s="194">
        <f>SUM(B24:B29)</f>
        <v>35</v>
      </c>
      <c r="C23" s="312">
        <f>SUM(C24:C29)</f>
        <v>30925.660000000003</v>
      </c>
      <c r="D23" s="201">
        <f>SUM(D24:D29)</f>
        <v>0</v>
      </c>
      <c r="E23" s="312">
        <f>SUM(E24:E29)</f>
        <v>0</v>
      </c>
      <c r="F23" s="201">
        <f>SUM(F24:F29)</f>
        <v>0</v>
      </c>
      <c r="G23" s="25">
        <f>SUM(F24:F29)</f>
        <v>0</v>
      </c>
      <c r="H23" s="194">
        <f>SUM(H24:H29)</f>
        <v>27</v>
      </c>
      <c r="I23" s="193">
        <f>SUM(I24:I29)</f>
        <v>40045.35</v>
      </c>
      <c r="J23" s="193">
        <f>SUM(J24:J29)</f>
        <v>0</v>
      </c>
      <c r="K23" s="180">
        <f>SUM(K24:K29)</f>
        <v>0</v>
      </c>
      <c r="L23" s="179">
        <f>SUM(L24:L29)</f>
        <v>0</v>
      </c>
      <c r="M23" s="25"/>
      <c r="N23" s="313">
        <f>SUM(N24:N29)</f>
        <v>70971.009999999995</v>
      </c>
      <c r="O23" s="81"/>
      <c r="P23" s="177">
        <f>SUM(P24:P29)</f>
        <v>0</v>
      </c>
      <c r="Q23" s="312">
        <f>SUM(Q24:Q29)</f>
        <v>0</v>
      </c>
      <c r="R23" s="311">
        <f>SUM(R24:R29)</f>
        <v>0</v>
      </c>
      <c r="S23" s="312">
        <f>SUM(S24:S29)</f>
        <v>0</v>
      </c>
      <c r="T23" s="174">
        <f>SUM(T24:T29)</f>
        <v>0</v>
      </c>
      <c r="V23" s="202" t="s">
        <v>103</v>
      </c>
      <c r="W23" s="201">
        <f>SUM(W24:W29)</f>
        <v>11</v>
      </c>
      <c r="X23" s="311">
        <f>SUM(X24:X29)</f>
        <v>10656.88</v>
      </c>
    </row>
    <row r="24" spans="1:26">
      <c r="A24" s="310" t="s">
        <v>84</v>
      </c>
      <c r="B24" s="92">
        <v>1</v>
      </c>
      <c r="C24" s="90">
        <v>1119.57</v>
      </c>
      <c r="D24" s="92">
        <v>0</v>
      </c>
      <c r="E24" s="91">
        <v>0</v>
      </c>
      <c r="F24" s="92">
        <v>0</v>
      </c>
      <c r="G24" s="91">
        <v>0</v>
      </c>
      <c r="H24" s="92">
        <v>1</v>
      </c>
      <c r="I24" s="93">
        <v>1222.17</v>
      </c>
      <c r="J24" s="91">
        <v>0</v>
      </c>
      <c r="K24" s="92">
        <v>0</v>
      </c>
      <c r="L24" s="91">
        <v>0</v>
      </c>
      <c r="M24" s="91">
        <v>0</v>
      </c>
      <c r="N24" s="57">
        <f>C24+E24+G24+I24+J24+L24+M24</f>
        <v>2341.7399999999998</v>
      </c>
      <c r="O24" s="81"/>
      <c r="P24" s="100"/>
      <c r="Q24" s="99"/>
      <c r="R24" s="166"/>
      <c r="S24" s="165"/>
      <c r="T24" s="164">
        <f>SUM(P24:S24)</f>
        <v>0</v>
      </c>
      <c r="V24" s="308" t="s">
        <v>83</v>
      </c>
      <c r="W24" s="141">
        <v>1</v>
      </c>
      <c r="X24" s="90">
        <v>1190.1099999999999</v>
      </c>
      <c r="Z24" s="14"/>
    </row>
    <row r="25" spans="1:26" ht="24">
      <c r="A25" s="309" t="s">
        <v>102</v>
      </c>
      <c r="B25" s="92">
        <v>0</v>
      </c>
      <c r="C25" s="90">
        <v>0</v>
      </c>
      <c r="D25" s="92">
        <v>0</v>
      </c>
      <c r="E25" s="91">
        <v>0</v>
      </c>
      <c r="F25" s="92">
        <v>0</v>
      </c>
      <c r="G25" s="91">
        <v>0</v>
      </c>
      <c r="H25" s="92"/>
      <c r="I25" s="93"/>
      <c r="J25" s="91">
        <v>0</v>
      </c>
      <c r="K25" s="92">
        <v>0</v>
      </c>
      <c r="L25" s="91">
        <v>0</v>
      </c>
      <c r="M25" s="91">
        <v>0</v>
      </c>
      <c r="N25" s="57">
        <f>C25+E25+G25+I25+J25+L25+M25</f>
        <v>0</v>
      </c>
      <c r="O25" s="81"/>
      <c r="P25" s="69"/>
      <c r="Q25" s="68"/>
      <c r="R25" s="155"/>
      <c r="S25" s="154"/>
      <c r="T25" s="67">
        <f>SUM(P25:S25)</f>
        <v>0</v>
      </c>
      <c r="V25" s="308" t="s">
        <v>81</v>
      </c>
      <c r="W25" s="141">
        <v>1</v>
      </c>
      <c r="X25" s="90">
        <v>1216.7</v>
      </c>
    </row>
    <row r="26" spans="1:26" ht="24">
      <c r="A26" s="309" t="s">
        <v>80</v>
      </c>
      <c r="B26" s="92">
        <v>1</v>
      </c>
      <c r="C26" s="90">
        <v>1006.47</v>
      </c>
      <c r="D26" s="92">
        <v>0</v>
      </c>
      <c r="E26" s="91">
        <v>0</v>
      </c>
      <c r="F26" s="92">
        <v>0</v>
      </c>
      <c r="G26" s="91">
        <v>0</v>
      </c>
      <c r="H26" s="92">
        <v>1</v>
      </c>
      <c r="I26" s="93">
        <v>1222.17</v>
      </c>
      <c r="J26" s="91">
        <v>0</v>
      </c>
      <c r="K26" s="92">
        <v>0</v>
      </c>
      <c r="L26" s="91">
        <v>0</v>
      </c>
      <c r="M26" s="91">
        <v>0</v>
      </c>
      <c r="N26" s="57">
        <f>C26+E26+G26+I26+J26+L26+M26</f>
        <v>2228.6400000000003</v>
      </c>
      <c r="O26" s="81"/>
      <c r="P26" s="69"/>
      <c r="Q26" s="68"/>
      <c r="R26" s="155"/>
      <c r="S26" s="154"/>
      <c r="T26" s="67">
        <f>SUM(P26:S26)</f>
        <v>0</v>
      </c>
      <c r="V26" s="308" t="s">
        <v>79</v>
      </c>
      <c r="W26" s="141">
        <v>4</v>
      </c>
      <c r="X26" s="90">
        <v>3819.5</v>
      </c>
    </row>
    <row r="27" spans="1:26" ht="24">
      <c r="A27" s="309" t="s">
        <v>78</v>
      </c>
      <c r="B27" s="92">
        <v>21</v>
      </c>
      <c r="C27" s="90">
        <v>18793.080000000002</v>
      </c>
      <c r="D27" s="92">
        <v>0</v>
      </c>
      <c r="E27" s="91">
        <v>0</v>
      </c>
      <c r="F27" s="92">
        <v>0</v>
      </c>
      <c r="G27" s="91">
        <v>0</v>
      </c>
      <c r="H27" s="92">
        <v>17</v>
      </c>
      <c r="I27" s="93">
        <v>24178.17</v>
      </c>
      <c r="J27" s="91">
        <v>0</v>
      </c>
      <c r="K27" s="92">
        <v>0</v>
      </c>
      <c r="L27" s="91">
        <v>0</v>
      </c>
      <c r="M27" s="91">
        <v>0</v>
      </c>
      <c r="N27" s="57">
        <f>C27+E27+G27+I27+J27+L27+M27</f>
        <v>42971.25</v>
      </c>
      <c r="O27" s="81"/>
      <c r="P27" s="69"/>
      <c r="Q27" s="68"/>
      <c r="R27" s="155"/>
      <c r="S27" s="154"/>
      <c r="T27" s="67">
        <f>SUM(P27:S27)</f>
        <v>0</v>
      </c>
      <c r="V27" s="308" t="s">
        <v>77</v>
      </c>
      <c r="W27" s="141">
        <v>2</v>
      </c>
      <c r="X27" s="90">
        <v>1569.22</v>
      </c>
    </row>
    <row r="28" spans="1:26" ht="24">
      <c r="A28" s="309" t="s">
        <v>76</v>
      </c>
      <c r="B28" s="92">
        <v>5</v>
      </c>
      <c r="C28" s="90">
        <v>4634.0600000000004</v>
      </c>
      <c r="D28" s="92">
        <v>0</v>
      </c>
      <c r="E28" s="91">
        <v>0</v>
      </c>
      <c r="F28" s="92">
        <v>0</v>
      </c>
      <c r="G28" s="91">
        <v>0</v>
      </c>
      <c r="H28" s="92">
        <v>3</v>
      </c>
      <c r="I28" s="93">
        <v>4921.1000000000004</v>
      </c>
      <c r="J28" s="91">
        <v>0</v>
      </c>
      <c r="K28" s="92">
        <v>0</v>
      </c>
      <c r="L28" s="91">
        <v>0</v>
      </c>
      <c r="M28" s="91">
        <v>0</v>
      </c>
      <c r="N28" s="57">
        <f>C28+E28+G28+I28+J28+L28+M28</f>
        <v>9555.16</v>
      </c>
      <c r="O28" s="81"/>
      <c r="P28" s="69"/>
      <c r="Q28" s="68"/>
      <c r="R28" s="155"/>
      <c r="S28" s="154"/>
      <c r="T28" s="67">
        <f>SUM(P28:S28)</f>
        <v>0</v>
      </c>
      <c r="V28" s="308" t="s">
        <v>75</v>
      </c>
      <c r="W28" s="141">
        <v>3</v>
      </c>
      <c r="X28" s="90">
        <v>2861.35</v>
      </c>
    </row>
    <row r="29" spans="1:26" ht="12.75" thickBot="1">
      <c r="A29" s="206" t="s">
        <v>74</v>
      </c>
      <c r="B29" s="92">
        <v>7</v>
      </c>
      <c r="C29" s="90">
        <v>5372.48</v>
      </c>
      <c r="D29" s="92">
        <v>0</v>
      </c>
      <c r="E29" s="91">
        <v>0</v>
      </c>
      <c r="F29" s="92">
        <v>0</v>
      </c>
      <c r="G29" s="91">
        <v>0</v>
      </c>
      <c r="H29" s="92">
        <v>5</v>
      </c>
      <c r="I29" s="93">
        <v>8501.74</v>
      </c>
      <c r="J29" s="91">
        <v>0</v>
      </c>
      <c r="K29" s="92">
        <v>0</v>
      </c>
      <c r="L29" s="91">
        <v>0</v>
      </c>
      <c r="M29" s="91">
        <v>0</v>
      </c>
      <c r="N29" s="57">
        <f>C29+E29+G29+I29+J29+L29+M29</f>
        <v>13874.22</v>
      </c>
      <c r="O29" s="81"/>
      <c r="P29" s="56"/>
      <c r="Q29" s="55"/>
      <c r="R29" s="187"/>
      <c r="S29" s="186"/>
      <c r="T29" s="54">
        <f>SUM(P29:S29)</f>
        <v>0</v>
      </c>
      <c r="V29" s="308" t="s">
        <v>73</v>
      </c>
      <c r="W29" s="141">
        <v>0</v>
      </c>
      <c r="X29" s="90">
        <v>0</v>
      </c>
    </row>
    <row r="30" spans="1:26" ht="24.75" thickBot="1">
      <c r="A30" s="182" t="s">
        <v>72</v>
      </c>
      <c r="B30" s="194">
        <f>SUM(B31:B36)</f>
        <v>108</v>
      </c>
      <c r="C30" s="25">
        <f>SUM(C31:C36)</f>
        <v>85569.05</v>
      </c>
      <c r="D30" s="194">
        <f>SUM(D31:D36)</f>
        <v>0</v>
      </c>
      <c r="E30" s="197">
        <f>SUM(E31:E36)</f>
        <v>0</v>
      </c>
      <c r="F30" s="194">
        <f>SUM(F31:F36)</f>
        <v>0</v>
      </c>
      <c r="G30" s="25">
        <f>SUM(G31:G36)</f>
        <v>0</v>
      </c>
      <c r="H30" s="194">
        <f>SUM(H31:H36)</f>
        <v>103</v>
      </c>
      <c r="I30" s="179">
        <f>SUM(I31:I36)</f>
        <v>135458.38999999998</v>
      </c>
      <c r="J30" s="179">
        <f>SUM(J31:J36)</f>
        <v>0</v>
      </c>
      <c r="K30" s="180">
        <f>SUM(K31:K36)</f>
        <v>0</v>
      </c>
      <c r="L30" s="179">
        <f>SUM(L31:L36)</f>
        <v>0</v>
      </c>
      <c r="M30" s="25"/>
      <c r="N30" s="174">
        <f>SUM(N31:N36)</f>
        <v>221027.43999999997</v>
      </c>
      <c r="O30" s="79"/>
      <c r="P30" s="177">
        <f>SUM(P31:P36)</f>
        <v>0</v>
      </c>
      <c r="Q30" s="25">
        <f>SUM(Q31:Q36)</f>
        <v>0</v>
      </c>
      <c r="R30" s="177">
        <f>SUM(R31:R36)</f>
        <v>0</v>
      </c>
      <c r="S30" s="25">
        <f>SUM(S31:S36)</f>
        <v>0</v>
      </c>
      <c r="T30" s="174">
        <f>SUM(T31:T36)</f>
        <v>0</v>
      </c>
      <c r="V30" s="209" t="s">
        <v>101</v>
      </c>
      <c r="W30" s="201">
        <f>SUM(W31:W36)</f>
        <v>138</v>
      </c>
      <c r="X30" s="25">
        <f>SUM(X31:X36)</f>
        <v>143926.51999999999</v>
      </c>
    </row>
    <row r="31" spans="1:26">
      <c r="A31" s="307" t="s">
        <v>70</v>
      </c>
      <c r="B31" s="92">
        <v>25</v>
      </c>
      <c r="C31" s="90">
        <v>21589.84</v>
      </c>
      <c r="D31" s="92">
        <v>0</v>
      </c>
      <c r="E31" s="91">
        <v>0</v>
      </c>
      <c r="F31" s="92">
        <v>0</v>
      </c>
      <c r="G31" s="91">
        <v>0</v>
      </c>
      <c r="H31" s="92">
        <v>25</v>
      </c>
      <c r="I31" s="93">
        <v>31038.720000000001</v>
      </c>
      <c r="J31" s="90">
        <v>0</v>
      </c>
      <c r="K31" s="141">
        <v>0</v>
      </c>
      <c r="L31" s="90">
        <v>0</v>
      </c>
      <c r="M31" s="90">
        <v>0</v>
      </c>
      <c r="N31" s="301">
        <f>C31+E31+G31+I31+J31+L31+M31</f>
        <v>52628.56</v>
      </c>
      <c r="O31" s="81"/>
      <c r="P31" s="100"/>
      <c r="Q31" s="99"/>
      <c r="R31" s="166"/>
      <c r="S31" s="165"/>
      <c r="T31" s="164">
        <f>SUM(P31:S31)</f>
        <v>0</v>
      </c>
      <c r="V31" s="192" t="s">
        <v>69</v>
      </c>
      <c r="W31" s="141">
        <v>106</v>
      </c>
      <c r="X31" s="90">
        <v>111127.54</v>
      </c>
      <c r="Y31" s="14"/>
    </row>
    <row r="32" spans="1:26">
      <c r="A32" s="306" t="s">
        <v>68</v>
      </c>
      <c r="B32" s="92">
        <v>17</v>
      </c>
      <c r="C32" s="90">
        <v>13789.21</v>
      </c>
      <c r="D32" s="92">
        <v>0</v>
      </c>
      <c r="E32" s="91">
        <v>0</v>
      </c>
      <c r="F32" s="92">
        <v>0</v>
      </c>
      <c r="G32" s="91">
        <v>0</v>
      </c>
      <c r="H32" s="92">
        <v>16</v>
      </c>
      <c r="I32" s="93">
        <v>19391.759999999998</v>
      </c>
      <c r="J32" s="90">
        <v>0</v>
      </c>
      <c r="K32" s="141">
        <v>0</v>
      </c>
      <c r="L32" s="90">
        <v>0</v>
      </c>
      <c r="M32" s="90">
        <v>0</v>
      </c>
      <c r="N32" s="57">
        <f>C32+E32+G32+I32+J32+L32+M32</f>
        <v>33180.97</v>
      </c>
      <c r="O32" s="81"/>
      <c r="P32" s="69"/>
      <c r="Q32" s="68"/>
      <c r="R32" s="155"/>
      <c r="S32" s="154"/>
      <c r="T32" s="67">
        <f>SUM(P32:S32)</f>
        <v>0</v>
      </c>
      <c r="V32" s="192" t="s">
        <v>67</v>
      </c>
      <c r="W32" s="141">
        <v>18</v>
      </c>
      <c r="X32" s="90">
        <v>21713.13</v>
      </c>
      <c r="Y32" s="97"/>
      <c r="Z32" s="14"/>
    </row>
    <row r="33" spans="1:24">
      <c r="A33" s="306" t="s">
        <v>66</v>
      </c>
      <c r="B33" s="92">
        <v>8</v>
      </c>
      <c r="C33" s="90">
        <v>6823.28</v>
      </c>
      <c r="D33" s="92">
        <v>0</v>
      </c>
      <c r="E33" s="91">
        <v>0</v>
      </c>
      <c r="F33" s="92">
        <v>0</v>
      </c>
      <c r="G33" s="91">
        <v>0</v>
      </c>
      <c r="H33" s="92">
        <v>8</v>
      </c>
      <c r="I33" s="93">
        <v>9655.14</v>
      </c>
      <c r="J33" s="91">
        <v>0</v>
      </c>
      <c r="K33" s="92">
        <v>0</v>
      </c>
      <c r="L33" s="91">
        <v>0</v>
      </c>
      <c r="M33" s="91">
        <v>0</v>
      </c>
      <c r="N33" s="57">
        <f>C33+E33+G33+I33+J33+L33+M33</f>
        <v>16478.419999999998</v>
      </c>
      <c r="O33" s="81"/>
      <c r="P33" s="69"/>
      <c r="Q33" s="68"/>
      <c r="R33" s="155"/>
      <c r="S33" s="154"/>
      <c r="T33" s="67">
        <f>SUM(P33:S33)</f>
        <v>0</v>
      </c>
      <c r="V33" s="192" t="s">
        <v>65</v>
      </c>
      <c r="W33" s="141">
        <v>14</v>
      </c>
      <c r="X33" s="90">
        <v>11085.85</v>
      </c>
    </row>
    <row r="34" spans="1:24">
      <c r="A34" s="306" t="s">
        <v>64</v>
      </c>
      <c r="B34" s="92">
        <v>47</v>
      </c>
      <c r="C34" s="90">
        <v>35265.800000000003</v>
      </c>
      <c r="D34" s="92">
        <v>0</v>
      </c>
      <c r="E34" s="91">
        <v>0</v>
      </c>
      <c r="F34" s="92">
        <v>0</v>
      </c>
      <c r="G34" s="91">
        <v>0</v>
      </c>
      <c r="H34" s="92">
        <v>44</v>
      </c>
      <c r="I34" s="93">
        <v>61974.03</v>
      </c>
      <c r="J34" s="91">
        <v>0</v>
      </c>
      <c r="K34" s="92">
        <v>0</v>
      </c>
      <c r="L34" s="91">
        <v>0</v>
      </c>
      <c r="M34" s="91">
        <v>0</v>
      </c>
      <c r="N34" s="57">
        <f>C34+E34+G34+I34+J34+L34+M34</f>
        <v>97239.83</v>
      </c>
      <c r="O34" s="81"/>
      <c r="P34" s="69"/>
      <c r="Q34" s="68"/>
      <c r="R34" s="155"/>
      <c r="S34" s="154"/>
      <c r="T34" s="67">
        <f>SUM(P34:S34)</f>
        <v>0</v>
      </c>
      <c r="V34" s="192" t="s">
        <v>63</v>
      </c>
      <c r="W34" s="92">
        <v>0</v>
      </c>
      <c r="X34" s="90">
        <v>0</v>
      </c>
    </row>
    <row r="35" spans="1:24">
      <c r="A35" s="306" t="s">
        <v>62</v>
      </c>
      <c r="B35" s="92">
        <v>1</v>
      </c>
      <c r="C35" s="90">
        <v>771.69</v>
      </c>
      <c r="D35" s="92">
        <v>0</v>
      </c>
      <c r="E35" s="91">
        <v>0</v>
      </c>
      <c r="F35" s="92">
        <v>0</v>
      </c>
      <c r="G35" s="91">
        <v>0</v>
      </c>
      <c r="H35" s="92">
        <v>1</v>
      </c>
      <c r="I35" s="93">
        <v>2562.17</v>
      </c>
      <c r="J35" s="91">
        <v>0</v>
      </c>
      <c r="K35" s="92">
        <v>0</v>
      </c>
      <c r="L35" s="91">
        <v>0</v>
      </c>
      <c r="M35" s="91">
        <v>0</v>
      </c>
      <c r="N35" s="57">
        <f>C35+E35+G35+I35+J35+L35+M35</f>
        <v>3333.86</v>
      </c>
      <c r="O35" s="81"/>
      <c r="P35" s="69"/>
      <c r="Q35" s="68"/>
      <c r="R35" s="155"/>
      <c r="S35" s="154"/>
      <c r="T35" s="67">
        <f>SUM(P35:S35)</f>
        <v>0</v>
      </c>
      <c r="V35" s="192" t="s">
        <v>61</v>
      </c>
      <c r="W35" s="92">
        <v>0</v>
      </c>
      <c r="X35" s="90">
        <v>0</v>
      </c>
    </row>
    <row r="36" spans="1:24" ht="12.75" thickBot="1">
      <c r="A36" s="305" t="s">
        <v>60</v>
      </c>
      <c r="B36" s="92">
        <v>10</v>
      </c>
      <c r="C36" s="90">
        <v>7329.23</v>
      </c>
      <c r="D36" s="92">
        <v>0</v>
      </c>
      <c r="E36" s="91">
        <v>0</v>
      </c>
      <c r="F36" s="92">
        <v>0</v>
      </c>
      <c r="G36" s="91">
        <v>0</v>
      </c>
      <c r="H36" s="92">
        <v>9</v>
      </c>
      <c r="I36" s="93">
        <v>10836.57</v>
      </c>
      <c r="J36" s="91">
        <v>0</v>
      </c>
      <c r="K36" s="92">
        <v>0</v>
      </c>
      <c r="L36" s="91">
        <v>0</v>
      </c>
      <c r="M36" s="91">
        <v>0</v>
      </c>
      <c r="N36" s="304">
        <f>C36+E36+G36+I36+J36+L36+M36</f>
        <v>18165.8</v>
      </c>
      <c r="O36" s="81"/>
      <c r="P36" s="56"/>
      <c r="Q36" s="55"/>
      <c r="R36" s="187"/>
      <c r="S36" s="186"/>
      <c r="T36" s="54">
        <f>SUM(P36:S36)</f>
        <v>0</v>
      </c>
      <c r="V36" s="192" t="s">
        <v>59</v>
      </c>
      <c r="W36" s="92">
        <v>0</v>
      </c>
      <c r="X36" s="90">
        <v>0</v>
      </c>
    </row>
    <row r="37" spans="1:24" ht="24.75" thickBot="1">
      <c r="A37" s="182" t="s">
        <v>100</v>
      </c>
      <c r="B37" s="194">
        <f>SUM(B38:B42)</f>
        <v>27</v>
      </c>
      <c r="C37" s="197">
        <f>SUM(C38:C42)</f>
        <v>19879.14</v>
      </c>
      <c r="D37" s="194">
        <f>SUM(D38:D42)</f>
        <v>0</v>
      </c>
      <c r="E37" s="197">
        <f>SUM(E38:E42)</f>
        <v>0</v>
      </c>
      <c r="F37" s="194">
        <f>SUM(F38:F42)</f>
        <v>0</v>
      </c>
      <c r="G37" s="179">
        <f>SUM(G38:G42)</f>
        <v>0</v>
      </c>
      <c r="H37" s="194">
        <f>SUM(H38:H42)</f>
        <v>27</v>
      </c>
      <c r="I37" s="193">
        <f>SUM(I38:I42)</f>
        <v>31694.940000000002</v>
      </c>
      <c r="J37" s="193">
        <f>SUM(J38:J42)</f>
        <v>0</v>
      </c>
      <c r="K37" s="180">
        <f>SUM(K38:K42)</f>
        <v>0</v>
      </c>
      <c r="L37" s="179">
        <f>SUM(L38:L42)</f>
        <v>0</v>
      </c>
      <c r="M37" s="25"/>
      <c r="N37" s="178">
        <f>SUM(N38:N42)</f>
        <v>51574.080000000002</v>
      </c>
      <c r="O37" s="303"/>
      <c r="P37" s="263">
        <f>SUM(P38:P42)</f>
        <v>0</v>
      </c>
      <c r="Q37" s="197">
        <f>SUM(Q38:Q42)</f>
        <v>0</v>
      </c>
      <c r="R37" s="196">
        <f>SUM(R38:R42)</f>
        <v>0</v>
      </c>
      <c r="S37" s="302">
        <f>SUM(S38:S42)</f>
        <v>0</v>
      </c>
      <c r="T37" s="174">
        <f>SUM(T38:T42)</f>
        <v>0</v>
      </c>
      <c r="V37" s="202" t="s">
        <v>99</v>
      </c>
      <c r="W37" s="201">
        <f>SUM(W38:W42)</f>
        <v>0</v>
      </c>
      <c r="X37" s="25">
        <f>SUM(X38:X42)</f>
        <v>0</v>
      </c>
    </row>
    <row r="38" spans="1:24">
      <c r="A38" s="172" t="s">
        <v>56</v>
      </c>
      <c r="B38" s="92">
        <v>0</v>
      </c>
      <c r="C38" s="90">
        <v>0</v>
      </c>
      <c r="D38" s="92">
        <v>0</v>
      </c>
      <c r="E38" s="91">
        <v>0</v>
      </c>
      <c r="F38" s="92">
        <v>0</v>
      </c>
      <c r="G38" s="91">
        <v>0</v>
      </c>
      <c r="H38" s="92"/>
      <c r="I38" s="93"/>
      <c r="J38" s="91">
        <v>0</v>
      </c>
      <c r="K38" s="92">
        <v>0</v>
      </c>
      <c r="L38" s="91">
        <v>0</v>
      </c>
      <c r="M38" s="91">
        <v>0</v>
      </c>
      <c r="N38" s="301">
        <f>C38+E38+G38+I38+J38+L38+M38</f>
        <v>0</v>
      </c>
      <c r="O38" s="81"/>
      <c r="P38" s="100"/>
      <c r="Q38" s="99"/>
      <c r="R38" s="166"/>
      <c r="S38" s="165"/>
      <c r="T38" s="164">
        <f>SUM(P38:S38)</f>
        <v>0</v>
      </c>
      <c r="V38" s="192" t="s">
        <v>98</v>
      </c>
      <c r="W38" s="199"/>
      <c r="X38" s="200"/>
    </row>
    <row r="39" spans="1:24">
      <c r="A39" s="143" t="s">
        <v>97</v>
      </c>
      <c r="B39" s="92">
        <v>9</v>
      </c>
      <c r="C39" s="90">
        <v>6994.96</v>
      </c>
      <c r="D39" s="92">
        <v>0</v>
      </c>
      <c r="E39" s="91">
        <v>0</v>
      </c>
      <c r="F39" s="92">
        <v>0</v>
      </c>
      <c r="G39" s="91">
        <v>0</v>
      </c>
      <c r="H39" s="92">
        <v>9</v>
      </c>
      <c r="I39" s="93">
        <v>10225.49</v>
      </c>
      <c r="J39" s="91">
        <v>0</v>
      </c>
      <c r="K39" s="92">
        <v>0</v>
      </c>
      <c r="L39" s="91">
        <v>0</v>
      </c>
      <c r="M39" s="91">
        <v>0</v>
      </c>
      <c r="N39" s="57">
        <f>C39+E39+G39+I39+J39+L39+M39</f>
        <v>17220.45</v>
      </c>
      <c r="O39" s="81"/>
      <c r="P39" s="69"/>
      <c r="Q39" s="68"/>
      <c r="R39" s="155"/>
      <c r="S39" s="154"/>
      <c r="T39" s="67">
        <f>SUM(P39:S39)</f>
        <v>0</v>
      </c>
      <c r="V39" s="192" t="s">
        <v>96</v>
      </c>
      <c r="W39" s="199"/>
      <c r="X39" s="200"/>
    </row>
    <row r="40" spans="1:24">
      <c r="A40" s="143" t="s">
        <v>54</v>
      </c>
      <c r="B40" s="92"/>
      <c r="C40" s="90"/>
      <c r="D40" s="92">
        <v>0</v>
      </c>
      <c r="E40" s="91">
        <v>0</v>
      </c>
      <c r="F40" s="92">
        <v>0</v>
      </c>
      <c r="G40" s="91">
        <v>0</v>
      </c>
      <c r="H40" s="92"/>
      <c r="I40" s="93"/>
      <c r="J40" s="91">
        <v>0</v>
      </c>
      <c r="K40" s="92">
        <v>0</v>
      </c>
      <c r="L40" s="91">
        <v>0</v>
      </c>
      <c r="M40" s="91">
        <v>0</v>
      </c>
      <c r="N40" s="57">
        <f>C40+E40+G40+I40+J40+L40+M40</f>
        <v>0</v>
      </c>
      <c r="O40" s="81"/>
      <c r="P40" s="69"/>
      <c r="Q40" s="68"/>
      <c r="R40" s="155"/>
      <c r="S40" s="154"/>
      <c r="T40" s="67">
        <f>SUM(P40:S40)</f>
        <v>0</v>
      </c>
      <c r="V40" s="192" t="s">
        <v>95</v>
      </c>
      <c r="W40" s="199"/>
      <c r="X40" s="200"/>
    </row>
    <row r="41" spans="1:24">
      <c r="A41" s="143" t="s">
        <v>53</v>
      </c>
      <c r="B41" s="92">
        <v>18</v>
      </c>
      <c r="C41" s="90">
        <v>12884.18</v>
      </c>
      <c r="D41" s="92">
        <v>0</v>
      </c>
      <c r="E41" s="91">
        <v>0</v>
      </c>
      <c r="F41" s="92">
        <v>0</v>
      </c>
      <c r="G41" s="91">
        <v>0</v>
      </c>
      <c r="H41" s="92">
        <v>18</v>
      </c>
      <c r="I41" s="93">
        <v>21469.45</v>
      </c>
      <c r="J41" s="91">
        <v>0</v>
      </c>
      <c r="K41" s="92">
        <v>0</v>
      </c>
      <c r="L41" s="91">
        <v>0</v>
      </c>
      <c r="M41" s="91">
        <v>0</v>
      </c>
      <c r="N41" s="57">
        <f>C41+E41+G41+I41+J41+L41+M41</f>
        <v>34353.630000000005</v>
      </c>
      <c r="O41" s="81"/>
      <c r="P41" s="69"/>
      <c r="Q41" s="68"/>
      <c r="R41" s="155"/>
      <c r="S41" s="154"/>
      <c r="T41" s="67">
        <f>SUM(P41:S41)</f>
        <v>0</v>
      </c>
      <c r="V41" s="192" t="s">
        <v>94</v>
      </c>
      <c r="W41" s="199"/>
      <c r="X41" s="200"/>
    </row>
    <row r="42" spans="1:24" ht="12.75" thickBot="1">
      <c r="A42" s="142" t="s">
        <v>93</v>
      </c>
      <c r="B42" s="160"/>
      <c r="C42" s="161"/>
      <c r="D42" s="226"/>
      <c r="E42" s="227"/>
      <c r="F42" s="160"/>
      <c r="G42" s="156"/>
      <c r="H42" s="226"/>
      <c r="I42" s="225"/>
      <c r="J42" s="224"/>
      <c r="K42" s="223"/>
      <c r="L42" s="222"/>
      <c r="M42" s="55"/>
      <c r="N42" s="57">
        <f>C42+E42+G42+I42+J42+L42+M42</f>
        <v>0</v>
      </c>
      <c r="O42" s="81"/>
      <c r="P42" s="56"/>
      <c r="Q42" s="55"/>
      <c r="R42" s="187"/>
      <c r="S42" s="186"/>
      <c r="T42" s="54">
        <f>SUM(P42:S42)</f>
        <v>0</v>
      </c>
      <c r="V42" s="192" t="s">
        <v>92</v>
      </c>
      <c r="W42" s="199"/>
      <c r="X42" s="200"/>
    </row>
    <row r="43" spans="1:24" ht="36.75" thickBot="1">
      <c r="A43" s="182" t="s">
        <v>91</v>
      </c>
      <c r="B43" s="194">
        <f>SUM(B44:B48)</f>
        <v>0</v>
      </c>
      <c r="C43" s="25">
        <f>SUM(C44:C48)</f>
        <v>0</v>
      </c>
      <c r="D43" s="180">
        <f>SUM(D44:D48)</f>
        <v>0</v>
      </c>
      <c r="E43" s="25">
        <f>SUM(E44:E48)</f>
        <v>0</v>
      </c>
      <c r="F43" s="180">
        <f>SUM(F44:F48)</f>
        <v>0</v>
      </c>
      <c r="G43" s="25">
        <f>SUM(G44:G48)</f>
        <v>0</v>
      </c>
      <c r="H43" s="180">
        <f>SUM(H44:H48)</f>
        <v>0</v>
      </c>
      <c r="I43" s="179">
        <f>SUM(I44:I48)</f>
        <v>0</v>
      </c>
      <c r="J43" s="181"/>
      <c r="K43" s="180">
        <f>SUM(K44:K48)</f>
        <v>0</v>
      </c>
      <c r="L43" s="179">
        <f>SUM(L44:L48)</f>
        <v>0</v>
      </c>
      <c r="M43" s="25"/>
      <c r="N43" s="174">
        <f>SUM(N44:N48)</f>
        <v>0</v>
      </c>
      <c r="O43" s="81"/>
      <c r="P43" s="177">
        <f>SUM(P44:P48)</f>
        <v>0</v>
      </c>
      <c r="Q43" s="25">
        <f>SUM(Q44:Q48)</f>
        <v>0</v>
      </c>
      <c r="R43" s="176">
        <f>SUM(R44:R48)</f>
        <v>0</v>
      </c>
      <c r="S43" s="175">
        <f>SUM(S44:S48)</f>
        <v>0</v>
      </c>
      <c r="T43" s="174">
        <f>SUM(T44:T48)</f>
        <v>0</v>
      </c>
      <c r="V43" s="202" t="s">
        <v>91</v>
      </c>
      <c r="W43" s="201">
        <f>SUM(W44:W48)</f>
        <v>0</v>
      </c>
      <c r="X43" s="25">
        <f>SUM(X44:X48)</f>
        <v>0</v>
      </c>
    </row>
    <row r="44" spans="1:24">
      <c r="A44" s="172">
        <v>12</v>
      </c>
      <c r="B44" s="160"/>
      <c r="C44" s="161"/>
      <c r="D44" s="171"/>
      <c r="E44" s="235"/>
      <c r="F44" s="160"/>
      <c r="G44" s="156"/>
      <c r="H44" s="171"/>
      <c r="I44" s="170"/>
      <c r="J44" s="169"/>
      <c r="K44" s="168"/>
      <c r="L44" s="167"/>
      <c r="M44" s="99"/>
      <c r="N44" s="57">
        <f>C44+E44+G44+I44+J44+L44+M44</f>
        <v>0</v>
      </c>
      <c r="O44" s="81"/>
      <c r="P44" s="100"/>
      <c r="Q44" s="99"/>
      <c r="R44" s="166"/>
      <c r="S44" s="165"/>
      <c r="T44" s="164">
        <f>SUM(P44:S44)</f>
        <v>0</v>
      </c>
      <c r="V44" s="207">
        <v>12</v>
      </c>
      <c r="W44" s="199"/>
      <c r="X44" s="200"/>
    </row>
    <row r="45" spans="1:24">
      <c r="A45" s="172">
        <v>11</v>
      </c>
      <c r="B45" s="160"/>
      <c r="C45" s="161"/>
      <c r="D45" s="160"/>
      <c r="E45" s="161"/>
      <c r="F45" s="160"/>
      <c r="G45" s="156"/>
      <c r="H45" s="160"/>
      <c r="I45" s="159"/>
      <c r="J45" s="158"/>
      <c r="K45" s="157"/>
      <c r="L45" s="156"/>
      <c r="M45" s="68"/>
      <c r="N45" s="57">
        <f>C45+E45+G45+I45+J45+L45+M45</f>
        <v>0</v>
      </c>
      <c r="O45" s="81"/>
      <c r="P45" s="69"/>
      <c r="Q45" s="68"/>
      <c r="R45" s="155"/>
      <c r="S45" s="154"/>
      <c r="T45" s="67">
        <f>SUM(P45:S45)</f>
        <v>0</v>
      </c>
      <c r="V45" s="192">
        <v>11</v>
      </c>
      <c r="W45" s="199"/>
      <c r="X45" s="200"/>
    </row>
    <row r="46" spans="1:24">
      <c r="A46" s="231">
        <v>10</v>
      </c>
      <c r="B46" s="160"/>
      <c r="C46" s="161"/>
      <c r="D46" s="160"/>
      <c r="E46" s="161"/>
      <c r="F46" s="160"/>
      <c r="G46" s="156"/>
      <c r="H46" s="160"/>
      <c r="I46" s="159"/>
      <c r="J46" s="158"/>
      <c r="K46" s="157"/>
      <c r="L46" s="156"/>
      <c r="M46" s="68"/>
      <c r="N46" s="57">
        <f>C46+E46+G46+I46+J46+L46+M46</f>
        <v>0</v>
      </c>
      <c r="O46" s="81"/>
      <c r="P46" s="69"/>
      <c r="Q46" s="68"/>
      <c r="R46" s="155"/>
      <c r="S46" s="154"/>
      <c r="T46" s="67">
        <f>SUM(P46:S46)</f>
        <v>0</v>
      </c>
      <c r="V46" s="192">
        <v>10</v>
      </c>
      <c r="W46" s="199"/>
      <c r="X46" s="200"/>
    </row>
    <row r="47" spans="1:24">
      <c r="A47" s="228">
        <v>9</v>
      </c>
      <c r="B47" s="160"/>
      <c r="C47" s="161"/>
      <c r="D47" s="160"/>
      <c r="E47" s="161"/>
      <c r="F47" s="160"/>
      <c r="G47" s="156"/>
      <c r="H47" s="160"/>
      <c r="I47" s="159"/>
      <c r="J47" s="158"/>
      <c r="K47" s="157"/>
      <c r="L47" s="156"/>
      <c r="M47" s="68"/>
      <c r="N47" s="57">
        <f>C47+E47+G47+I47+J47+L47+M47</f>
        <v>0</v>
      </c>
      <c r="O47" s="81"/>
      <c r="P47" s="69"/>
      <c r="Q47" s="68"/>
      <c r="R47" s="155"/>
      <c r="S47" s="154"/>
      <c r="T47" s="67">
        <f>SUM(P47:S47)</f>
        <v>0</v>
      </c>
      <c r="V47" s="300">
        <v>9</v>
      </c>
      <c r="W47" s="199"/>
      <c r="X47" s="200"/>
    </row>
    <row r="48" spans="1:24" ht="12.75" thickBot="1">
      <c r="A48" s="228">
        <v>8</v>
      </c>
      <c r="B48" s="226"/>
      <c r="C48" s="227"/>
      <c r="D48" s="226"/>
      <c r="E48" s="227"/>
      <c r="F48" s="160"/>
      <c r="G48" s="156"/>
      <c r="H48" s="226"/>
      <c r="I48" s="225"/>
      <c r="J48" s="224"/>
      <c r="K48" s="223"/>
      <c r="L48" s="222"/>
      <c r="M48" s="55"/>
      <c r="N48" s="57">
        <f>C48+E48+G48+I48+J48+L48+M48</f>
        <v>0</v>
      </c>
      <c r="O48" s="81"/>
      <c r="P48" s="56"/>
      <c r="Q48" s="55"/>
      <c r="R48" s="187"/>
      <c r="S48" s="186"/>
      <c r="T48" s="54">
        <f>SUM(P48:S48)</f>
        <v>0</v>
      </c>
      <c r="V48" s="299">
        <v>8</v>
      </c>
      <c r="W48" s="199"/>
      <c r="X48" s="200"/>
    </row>
    <row r="49" spans="1:27" ht="24.75" thickBot="1">
      <c r="A49" s="298" t="s">
        <v>90</v>
      </c>
      <c r="B49" s="297">
        <f>+B43+B37+B30+B23+B13</f>
        <v>180</v>
      </c>
      <c r="C49" s="48">
        <f>+C37+C30+C23+C13</f>
        <v>179259.55</v>
      </c>
      <c r="D49" s="296">
        <f>+D43+D37+D30+D23+D13</f>
        <v>0</v>
      </c>
      <c r="E49" s="48">
        <f>+E43+E37+E30+E23+E13</f>
        <v>0</v>
      </c>
      <c r="F49" s="296">
        <f>+F43+F37+F30+F23+F13</f>
        <v>0</v>
      </c>
      <c r="G49" s="48">
        <f>+G43+G37+G30+G23+G13</f>
        <v>0</v>
      </c>
      <c r="H49" s="296">
        <f>+H43+H37+H30+H23+H13</f>
        <v>163</v>
      </c>
      <c r="I49" s="48">
        <f>+I43+I37+I30+I23+I13</f>
        <v>223772.96</v>
      </c>
      <c r="J49" s="48">
        <f>+J43+J37+J30+J23+J13</f>
        <v>0</v>
      </c>
      <c r="K49" s="296">
        <f>+K43+K37+K30+K23+K13</f>
        <v>0</v>
      </c>
      <c r="L49" s="48">
        <f>+L43+L37+L30+L23+L13</f>
        <v>0</v>
      </c>
      <c r="M49" s="48"/>
      <c r="N49" s="47">
        <f>+N43+N37+N30+N23+N13</f>
        <v>403032.50999999995</v>
      </c>
      <c r="O49" s="81"/>
      <c r="P49" s="132">
        <f>+P43+P37+P30+P23+P13</f>
        <v>0</v>
      </c>
      <c r="Q49" s="47">
        <f>+Q43+Q37+Q30+Q23+Q13</f>
        <v>0</v>
      </c>
      <c r="R49" s="295">
        <f>+R43+R37+R30+R23+R13</f>
        <v>0</v>
      </c>
      <c r="S49" s="294">
        <f>+S43+S37+S30+S23+S13</f>
        <v>0</v>
      </c>
      <c r="T49" s="174">
        <f>+T43+T37+T30+T23+T13</f>
        <v>0</v>
      </c>
      <c r="V49" s="293" t="s">
        <v>90</v>
      </c>
      <c r="W49" s="292">
        <f>W13+W23+W30+W37+W43</f>
        <v>164</v>
      </c>
      <c r="X49" s="291">
        <f>X13+X23+X30+X37+X43</f>
        <v>177838.75999999998</v>
      </c>
    </row>
    <row r="50" spans="1:27" ht="12.75" thickBot="1">
      <c r="A50" s="290" t="s">
        <v>89</v>
      </c>
      <c r="B50" s="287"/>
      <c r="C50" s="286"/>
      <c r="D50" s="287"/>
      <c r="E50" s="286"/>
      <c r="F50" s="287"/>
      <c r="G50" s="286"/>
      <c r="H50" s="289"/>
      <c r="I50" s="286"/>
      <c r="J50" s="288"/>
      <c r="K50" s="287"/>
      <c r="L50" s="286"/>
      <c r="M50" s="286"/>
      <c r="N50" s="285"/>
      <c r="O50" s="79"/>
      <c r="P50" s="284" t="s">
        <v>88</v>
      </c>
      <c r="Q50" s="283"/>
      <c r="R50" s="283"/>
      <c r="S50" s="283"/>
      <c r="T50" s="282"/>
      <c r="V50" s="281" t="s">
        <v>87</v>
      </c>
      <c r="W50" s="280"/>
      <c r="X50" s="279"/>
    </row>
    <row r="51" spans="1:27" ht="12.75" thickBot="1">
      <c r="A51" s="278" t="s">
        <v>86</v>
      </c>
      <c r="B51" s="273">
        <f>SUM(B52:B57)</f>
        <v>7</v>
      </c>
      <c r="C51" s="277">
        <f>SUM(C52:C57)</f>
        <v>14752.030000000002</v>
      </c>
      <c r="D51" s="273">
        <f>SUM(D52:D57)</f>
        <v>0</v>
      </c>
      <c r="E51" s="277">
        <f>SUM(E52:E57)</f>
        <v>0</v>
      </c>
      <c r="F51" s="273">
        <f>SUM(F52:F57)</f>
        <v>3</v>
      </c>
      <c r="G51" s="277">
        <f>SUM(G52:G57)</f>
        <v>1614.31</v>
      </c>
      <c r="H51" s="276">
        <f>SUM(H52:H57)</f>
        <v>0</v>
      </c>
      <c r="I51" s="275">
        <f>SUM(I52:I57)</f>
        <v>0</v>
      </c>
      <c r="J51" s="274"/>
      <c r="K51" s="273">
        <f>SUM(K52:K57)</f>
        <v>0</v>
      </c>
      <c r="L51" s="272">
        <f>SUM(L52:L57)</f>
        <v>0</v>
      </c>
      <c r="M51" s="272">
        <f>SUM(M52:M57)</f>
        <v>0</v>
      </c>
      <c r="N51" s="271">
        <f>SUM(N52:N57)</f>
        <v>16366.34</v>
      </c>
      <c r="O51" s="79"/>
      <c r="P51" s="177">
        <f>SUM(P52:P57)</f>
        <v>0</v>
      </c>
      <c r="Q51" s="25">
        <f>SUM(Q52:Q57)</f>
        <v>0</v>
      </c>
      <c r="R51" s="176">
        <f>SUM(R52:R57)</f>
        <v>0</v>
      </c>
      <c r="S51" s="175">
        <f>SUM(S52:S57)</f>
        <v>0</v>
      </c>
      <c r="T51" s="174">
        <f>SUM(T52:T57)</f>
        <v>0</v>
      </c>
      <c r="V51" s="270" t="s">
        <v>85</v>
      </c>
      <c r="W51" s="269">
        <f>SUM(W52:W56)</f>
        <v>2</v>
      </c>
      <c r="X51" s="268">
        <f>SUM(X52:X56)</f>
        <v>2293.48</v>
      </c>
    </row>
    <row r="52" spans="1:27">
      <c r="A52" s="172" t="s">
        <v>84</v>
      </c>
      <c r="B52" s="92">
        <v>0</v>
      </c>
      <c r="C52" s="91">
        <v>0</v>
      </c>
      <c r="D52" s="92">
        <v>0</v>
      </c>
      <c r="E52" s="91">
        <v>0</v>
      </c>
      <c r="F52" s="92">
        <v>0</v>
      </c>
      <c r="G52" s="91">
        <v>0</v>
      </c>
      <c r="H52" s="92">
        <v>0</v>
      </c>
      <c r="I52" s="93">
        <v>0</v>
      </c>
      <c r="J52" s="91">
        <v>0</v>
      </c>
      <c r="K52" s="92">
        <v>0</v>
      </c>
      <c r="L52" s="91">
        <v>0</v>
      </c>
      <c r="M52" s="91">
        <v>0</v>
      </c>
      <c r="N52" s="164">
        <f>C52+E52+G52+I52+J52+L52+M52</f>
        <v>0</v>
      </c>
      <c r="O52" s="81"/>
      <c r="P52" s="100"/>
      <c r="Q52" s="99"/>
      <c r="R52" s="166"/>
      <c r="S52" s="165"/>
      <c r="T52" s="164">
        <f>SUM(P52:S52)</f>
        <v>0</v>
      </c>
      <c r="V52" s="267" t="s">
        <v>83</v>
      </c>
      <c r="W52" s="141">
        <v>1</v>
      </c>
      <c r="X52" s="90">
        <v>1055.93</v>
      </c>
    </row>
    <row r="53" spans="1:27">
      <c r="A53" s="143" t="s">
        <v>82</v>
      </c>
      <c r="B53" s="92">
        <v>0</v>
      </c>
      <c r="C53" s="91">
        <v>0</v>
      </c>
      <c r="D53" s="92">
        <v>0</v>
      </c>
      <c r="E53" s="91">
        <v>0</v>
      </c>
      <c r="F53" s="92">
        <v>0</v>
      </c>
      <c r="G53" s="91">
        <v>0</v>
      </c>
      <c r="H53" s="92">
        <v>0</v>
      </c>
      <c r="I53" s="93">
        <v>0</v>
      </c>
      <c r="J53" s="91">
        <v>0</v>
      </c>
      <c r="K53" s="92">
        <v>0</v>
      </c>
      <c r="L53" s="91">
        <v>0</v>
      </c>
      <c r="M53" s="91">
        <v>0</v>
      </c>
      <c r="N53" s="67">
        <f>C53+E53+G53+I53+J53+L53+M53</f>
        <v>0</v>
      </c>
      <c r="O53" s="81"/>
      <c r="P53" s="69"/>
      <c r="Q53" s="68"/>
      <c r="R53" s="155"/>
      <c r="S53" s="154"/>
      <c r="T53" s="67">
        <f>SUM(P53:S53)</f>
        <v>0</v>
      </c>
      <c r="V53" s="266" t="s">
        <v>81</v>
      </c>
      <c r="W53" s="141">
        <v>0</v>
      </c>
      <c r="X53" s="90">
        <v>0</v>
      </c>
    </row>
    <row r="54" spans="1:27">
      <c r="A54" s="143" t="s">
        <v>80</v>
      </c>
      <c r="B54" s="92">
        <v>0</v>
      </c>
      <c r="C54" s="90">
        <v>0</v>
      </c>
      <c r="D54" s="141">
        <v>0</v>
      </c>
      <c r="E54" s="90">
        <v>0</v>
      </c>
      <c r="F54" s="141">
        <v>0</v>
      </c>
      <c r="G54" s="90">
        <v>0</v>
      </c>
      <c r="H54" s="141">
        <v>0</v>
      </c>
      <c r="I54" s="93">
        <v>0</v>
      </c>
      <c r="J54" s="91">
        <v>0</v>
      </c>
      <c r="K54" s="92">
        <v>0</v>
      </c>
      <c r="L54" s="91">
        <v>0</v>
      </c>
      <c r="M54" s="91">
        <v>0</v>
      </c>
      <c r="N54" s="67">
        <f>C54+E54+G54+I54+J54+L54+M54</f>
        <v>0</v>
      </c>
      <c r="O54" s="81"/>
      <c r="P54" s="69"/>
      <c r="Q54" s="68"/>
      <c r="R54" s="155"/>
      <c r="S54" s="154"/>
      <c r="T54" s="67">
        <f>SUM(P54:S54)</f>
        <v>0</v>
      </c>
      <c r="V54" s="266" t="s">
        <v>79</v>
      </c>
      <c r="W54" s="141">
        <v>0</v>
      </c>
      <c r="X54" s="90">
        <v>0</v>
      </c>
    </row>
    <row r="55" spans="1:27">
      <c r="A55" s="143" t="s">
        <v>78</v>
      </c>
      <c r="B55" s="92">
        <v>1</v>
      </c>
      <c r="C55" s="90">
        <v>2089.0100000000002</v>
      </c>
      <c r="D55" s="141">
        <v>0</v>
      </c>
      <c r="E55" s="90">
        <v>0</v>
      </c>
      <c r="F55" s="141">
        <v>0</v>
      </c>
      <c r="G55" s="90">
        <v>0</v>
      </c>
      <c r="H55" s="141"/>
      <c r="I55" s="93"/>
      <c r="J55" s="91">
        <v>0</v>
      </c>
      <c r="K55" s="92">
        <v>0</v>
      </c>
      <c r="L55" s="91">
        <v>0</v>
      </c>
      <c r="M55" s="91">
        <v>0</v>
      </c>
      <c r="N55" s="67">
        <f>C55+E55+G55+I55+J55+L55+M55</f>
        <v>2089.0100000000002</v>
      </c>
      <c r="O55" s="81"/>
      <c r="P55" s="69"/>
      <c r="Q55" s="68"/>
      <c r="R55" s="155"/>
      <c r="S55" s="154"/>
      <c r="T55" s="67">
        <f>SUM(P55:S55)</f>
        <v>0</v>
      </c>
      <c r="V55" s="266" t="s">
        <v>77</v>
      </c>
      <c r="W55" s="141">
        <v>1</v>
      </c>
      <c r="X55" s="90">
        <v>1237.55</v>
      </c>
    </row>
    <row r="56" spans="1:27">
      <c r="A56" s="143" t="s">
        <v>76</v>
      </c>
      <c r="B56" s="92">
        <v>3</v>
      </c>
      <c r="C56" s="90">
        <v>6349.3</v>
      </c>
      <c r="D56" s="141">
        <v>0</v>
      </c>
      <c r="E56" s="90">
        <v>0</v>
      </c>
      <c r="F56" s="141">
        <v>2</v>
      </c>
      <c r="G56" s="90">
        <v>924.56</v>
      </c>
      <c r="H56" s="141">
        <v>0</v>
      </c>
      <c r="I56" s="93">
        <v>0</v>
      </c>
      <c r="J56" s="91">
        <v>0</v>
      </c>
      <c r="K56" s="92">
        <v>0</v>
      </c>
      <c r="L56" s="91">
        <v>0</v>
      </c>
      <c r="M56" s="91">
        <v>0</v>
      </c>
      <c r="N56" s="67">
        <f>C56+E56+G56+I56+J56+L56+M56</f>
        <v>7273.8600000000006</v>
      </c>
      <c r="O56" s="81"/>
      <c r="P56" s="69"/>
      <c r="Q56" s="68"/>
      <c r="R56" s="155"/>
      <c r="S56" s="154"/>
      <c r="T56" s="67">
        <f>SUM(P56:S56)</f>
        <v>0</v>
      </c>
      <c r="V56" s="266" t="s">
        <v>75</v>
      </c>
      <c r="W56" s="141">
        <v>0</v>
      </c>
      <c r="X56" s="90">
        <v>0</v>
      </c>
    </row>
    <row r="57" spans="1:27" ht="12.75" thickBot="1">
      <c r="A57" s="142" t="s">
        <v>74</v>
      </c>
      <c r="B57" s="92">
        <v>3</v>
      </c>
      <c r="C57" s="90">
        <v>6313.72</v>
      </c>
      <c r="D57" s="141">
        <v>0</v>
      </c>
      <c r="E57" s="90">
        <v>0</v>
      </c>
      <c r="F57" s="141">
        <v>1</v>
      </c>
      <c r="G57" s="90">
        <v>689.75</v>
      </c>
      <c r="H57" s="141">
        <v>0</v>
      </c>
      <c r="I57" s="93">
        <v>0</v>
      </c>
      <c r="J57" s="91">
        <v>0</v>
      </c>
      <c r="K57" s="92">
        <v>0</v>
      </c>
      <c r="L57" s="91">
        <v>0</v>
      </c>
      <c r="M57" s="91">
        <v>0</v>
      </c>
      <c r="N57" s="67">
        <f>C57+E57+G57+I57+J57+L57+M57</f>
        <v>7003.47</v>
      </c>
      <c r="O57" s="81"/>
      <c r="P57" s="56"/>
      <c r="Q57" s="55"/>
      <c r="R57" s="187"/>
      <c r="S57" s="186"/>
      <c r="T57" s="54">
        <f>SUM(P57:S57)</f>
        <v>0</v>
      </c>
      <c r="V57" s="265" t="s">
        <v>73</v>
      </c>
      <c r="W57" s="264">
        <v>0</v>
      </c>
      <c r="X57" s="248">
        <v>0</v>
      </c>
    </row>
    <row r="58" spans="1:27" ht="12.75" thickBot="1">
      <c r="A58" s="237" t="s">
        <v>72</v>
      </c>
      <c r="B58" s="194">
        <f>SUM(B59:B64)</f>
        <v>538</v>
      </c>
      <c r="C58" s="263">
        <f>SUM(C59:C64)</f>
        <v>1193600.7000000002</v>
      </c>
      <c r="D58" s="194">
        <f>SUM(D59:D64)</f>
        <v>0</v>
      </c>
      <c r="E58" s="194">
        <f>SUM(E59:E64)</f>
        <v>0</v>
      </c>
      <c r="F58" s="194">
        <f>SUM(F59:F64)</f>
        <v>365</v>
      </c>
      <c r="G58" s="194">
        <f>SUM(G59:G64)</f>
        <v>179525.88</v>
      </c>
      <c r="H58" s="194">
        <f>SUM(H59:H64)</f>
        <v>0</v>
      </c>
      <c r="I58" s="194">
        <f>SUM(I59:I64)</f>
        <v>0</v>
      </c>
      <c r="J58" s="194">
        <f>SUM(J59:J64)</f>
        <v>0</v>
      </c>
      <c r="K58" s="194">
        <f>SUM(K59:K64)</f>
        <v>0</v>
      </c>
      <c r="L58" s="194">
        <f>SUM(L59:L64)</f>
        <v>0</v>
      </c>
      <c r="M58" s="194">
        <f>SUM(M59:M64)</f>
        <v>0</v>
      </c>
      <c r="N58" s="262">
        <f>SUM(N59:N64)</f>
        <v>1373126.5800000003</v>
      </c>
      <c r="O58" s="79"/>
      <c r="P58" s="177">
        <f>SUM(P59:P64)</f>
        <v>0</v>
      </c>
      <c r="Q58" s="25">
        <f>SUM(Q59:Q64)</f>
        <v>0</v>
      </c>
      <c r="R58" s="176">
        <f>SUM(R59:R64)</f>
        <v>0</v>
      </c>
      <c r="S58" s="175">
        <f>SUM(S59:S64)</f>
        <v>0</v>
      </c>
      <c r="T58" s="174">
        <f>SUM(T59:T64)</f>
        <v>0</v>
      </c>
      <c r="V58" s="261" t="s">
        <v>71</v>
      </c>
      <c r="W58" s="260">
        <f>SUM(W59:W64)</f>
        <v>229</v>
      </c>
      <c r="X58" s="259">
        <f>SUM(X59:X64)</f>
        <v>228758.87</v>
      </c>
    </row>
    <row r="59" spans="1:27">
      <c r="A59" s="172" t="s">
        <v>70</v>
      </c>
      <c r="B59" s="92">
        <v>66</v>
      </c>
      <c r="C59" s="90">
        <v>138437.56</v>
      </c>
      <c r="D59" s="141"/>
      <c r="E59" s="90"/>
      <c r="F59" s="141">
        <v>47</v>
      </c>
      <c r="G59" s="90">
        <v>22522.07</v>
      </c>
      <c r="H59" s="141"/>
      <c r="I59" s="93"/>
      <c r="J59" s="90">
        <v>0</v>
      </c>
      <c r="K59" s="141">
        <v>0</v>
      </c>
      <c r="L59" s="90">
        <v>0</v>
      </c>
      <c r="M59" s="90">
        <v>0</v>
      </c>
      <c r="N59" s="67">
        <f>C59+E59+G59+I59+J59+L59+M59</f>
        <v>160959.63</v>
      </c>
      <c r="O59" s="81"/>
      <c r="P59" s="100"/>
      <c r="Q59" s="99"/>
      <c r="R59" s="166"/>
      <c r="S59" s="165"/>
      <c r="T59" s="164">
        <f>SUM(P59:S59)</f>
        <v>0</v>
      </c>
      <c r="V59" s="258" t="s">
        <v>69</v>
      </c>
      <c r="W59" s="257">
        <v>168</v>
      </c>
      <c r="X59" s="256">
        <v>173586.49</v>
      </c>
      <c r="Y59" s="14"/>
      <c r="Z59" s="255"/>
    </row>
    <row r="60" spans="1:27" s="9" customFormat="1">
      <c r="A60" s="143" t="s">
        <v>68</v>
      </c>
      <c r="B60" s="92">
        <v>100</v>
      </c>
      <c r="C60" s="90">
        <v>207233.62</v>
      </c>
      <c r="D60" s="141"/>
      <c r="E60" s="90"/>
      <c r="F60" s="141">
        <v>62</v>
      </c>
      <c r="G60" s="90">
        <v>31080.31</v>
      </c>
      <c r="H60" s="141">
        <v>0</v>
      </c>
      <c r="I60" s="93">
        <v>0</v>
      </c>
      <c r="J60" s="90">
        <v>0</v>
      </c>
      <c r="K60" s="141">
        <v>0</v>
      </c>
      <c r="L60" s="90">
        <v>0</v>
      </c>
      <c r="M60" s="90">
        <v>0</v>
      </c>
      <c r="N60" s="67">
        <f>C60+E60+G60+I60+J60+L60+M60</f>
        <v>238313.93</v>
      </c>
      <c r="O60" s="254"/>
      <c r="P60" s="69"/>
      <c r="Q60" s="68"/>
      <c r="R60" s="155"/>
      <c r="S60" s="154"/>
      <c r="T60" s="253">
        <f>SUM(P60:S60)</f>
        <v>0</v>
      </c>
      <c r="V60" s="252" t="s">
        <v>67</v>
      </c>
      <c r="W60" s="141">
        <v>41</v>
      </c>
      <c r="X60" s="90">
        <v>37410.379999999997</v>
      </c>
      <c r="Y60" s="238"/>
      <c r="Z60" s="238"/>
    </row>
    <row r="61" spans="1:27">
      <c r="A61" s="143" t="s">
        <v>66</v>
      </c>
      <c r="B61" s="92">
        <v>307</v>
      </c>
      <c r="C61" s="90">
        <v>716073.89</v>
      </c>
      <c r="D61" s="141"/>
      <c r="E61" s="90"/>
      <c r="F61" s="141">
        <v>213</v>
      </c>
      <c r="G61" s="90">
        <v>105601.19</v>
      </c>
      <c r="H61" s="141">
        <v>0</v>
      </c>
      <c r="I61" s="93">
        <v>0</v>
      </c>
      <c r="J61" s="91">
        <v>0</v>
      </c>
      <c r="K61" s="92">
        <v>0</v>
      </c>
      <c r="L61" s="91">
        <v>0</v>
      </c>
      <c r="M61" s="91">
        <v>0</v>
      </c>
      <c r="N61" s="67">
        <f>C61+E61+G61+I61+J61+L61+M61</f>
        <v>821675.08000000007</v>
      </c>
      <c r="O61" s="81"/>
      <c r="P61" s="69"/>
      <c r="Q61" s="68"/>
      <c r="R61" s="155"/>
      <c r="S61" s="154"/>
      <c r="T61" s="67">
        <f>SUM(P61:S61)</f>
        <v>0</v>
      </c>
      <c r="V61" s="251" t="s">
        <v>65</v>
      </c>
      <c r="W61" s="141">
        <v>19</v>
      </c>
      <c r="X61" s="90">
        <v>16955</v>
      </c>
    </row>
    <row r="62" spans="1:27">
      <c r="A62" s="143" t="s">
        <v>64</v>
      </c>
      <c r="B62" s="92">
        <v>34</v>
      </c>
      <c r="C62" s="90">
        <v>69599.53</v>
      </c>
      <c r="D62" s="141"/>
      <c r="E62" s="90"/>
      <c r="F62" s="141">
        <v>23</v>
      </c>
      <c r="G62" s="90">
        <v>11063.57</v>
      </c>
      <c r="H62" s="141">
        <v>0</v>
      </c>
      <c r="I62" s="93">
        <v>0</v>
      </c>
      <c r="J62" s="91">
        <v>0</v>
      </c>
      <c r="K62" s="92">
        <v>0</v>
      </c>
      <c r="L62" s="91">
        <v>0</v>
      </c>
      <c r="M62" s="91">
        <v>0</v>
      </c>
      <c r="N62" s="67">
        <f>C62+E62+G62+I62+J62+L62+M62</f>
        <v>80663.100000000006</v>
      </c>
      <c r="O62" s="81"/>
      <c r="P62" s="69"/>
      <c r="Q62" s="68"/>
      <c r="R62" s="155"/>
      <c r="S62" s="154"/>
      <c r="T62" s="67">
        <f>SUM(P62:S62)</f>
        <v>0</v>
      </c>
      <c r="V62" s="251" t="s">
        <v>63</v>
      </c>
      <c r="W62" s="141">
        <v>1</v>
      </c>
      <c r="X62" s="90">
        <v>807</v>
      </c>
    </row>
    <row r="63" spans="1:27">
      <c r="A63" s="143" t="s">
        <v>62</v>
      </c>
      <c r="B63" s="92">
        <v>29</v>
      </c>
      <c r="C63" s="90">
        <v>58409.56</v>
      </c>
      <c r="D63" s="141"/>
      <c r="E63" s="90"/>
      <c r="F63" s="141">
        <v>20</v>
      </c>
      <c r="G63" s="90">
        <v>9258.74</v>
      </c>
      <c r="H63" s="141"/>
      <c r="I63" s="93"/>
      <c r="J63" s="91">
        <v>0</v>
      </c>
      <c r="K63" s="92">
        <v>0</v>
      </c>
      <c r="L63" s="91">
        <v>0</v>
      </c>
      <c r="M63" s="91">
        <v>0</v>
      </c>
      <c r="N63" s="67">
        <f>C63+E63+G63+I63+J63+L63+M63</f>
        <v>67668.3</v>
      </c>
      <c r="O63" s="81"/>
      <c r="P63" s="69"/>
      <c r="Q63" s="68"/>
      <c r="R63" s="155"/>
      <c r="S63" s="154"/>
      <c r="T63" s="67">
        <f>SUM(P63:S63)</f>
        <v>0</v>
      </c>
      <c r="V63" s="251" t="s">
        <v>61</v>
      </c>
      <c r="W63" s="92">
        <v>0</v>
      </c>
      <c r="X63" s="90">
        <v>0</v>
      </c>
      <c r="AA63" s="3"/>
    </row>
    <row r="64" spans="1:27" ht="12.75" thickBot="1">
      <c r="A64" s="142" t="s">
        <v>60</v>
      </c>
      <c r="B64" s="92">
        <v>2</v>
      </c>
      <c r="C64" s="90">
        <v>3846.54</v>
      </c>
      <c r="D64" s="141">
        <v>0</v>
      </c>
      <c r="E64" s="90">
        <v>0</v>
      </c>
      <c r="F64" s="141"/>
      <c r="G64" s="90"/>
      <c r="H64" s="141">
        <v>0</v>
      </c>
      <c r="I64" s="93">
        <v>0</v>
      </c>
      <c r="J64" s="91">
        <v>0</v>
      </c>
      <c r="K64" s="92">
        <v>0</v>
      </c>
      <c r="L64" s="91">
        <v>0</v>
      </c>
      <c r="M64" s="91">
        <v>0</v>
      </c>
      <c r="N64" s="67">
        <f>C64+E64+G64+I64+J64+L64+M64</f>
        <v>3846.54</v>
      </c>
      <c r="O64" s="81"/>
      <c r="P64" s="56"/>
      <c r="Q64" s="55"/>
      <c r="R64" s="187"/>
      <c r="S64" s="186"/>
      <c r="T64" s="54">
        <f>SUM(P64:S64)</f>
        <v>0</v>
      </c>
      <c r="V64" s="250" t="s">
        <v>59</v>
      </c>
      <c r="W64" s="249">
        <v>0</v>
      </c>
      <c r="X64" s="248">
        <v>0</v>
      </c>
      <c r="Y64" s="9"/>
      <c r="AA64" s="247"/>
    </row>
    <row r="65" spans="1:27" ht="24.75" thickBot="1">
      <c r="A65" s="237" t="s">
        <v>58</v>
      </c>
      <c r="B65" s="194">
        <f>SUM(B66:B70)</f>
        <v>122</v>
      </c>
      <c r="C65" s="25">
        <f>SUM(C66:C70)</f>
        <v>255505.2</v>
      </c>
      <c r="D65" s="194">
        <f>SUM(D66:D70)</f>
        <v>0</v>
      </c>
      <c r="E65" s="25">
        <f>SUM(E66:E70)</f>
        <v>0</v>
      </c>
      <c r="F65" s="246">
        <f>SUM(F66:F70)</f>
        <v>80</v>
      </c>
      <c r="G65" s="25">
        <f>SUM(G66:G70)</f>
        <v>37879.839999999997</v>
      </c>
      <c r="H65" s="180">
        <f>SUM(H66:H70)</f>
        <v>0</v>
      </c>
      <c r="I65" s="179">
        <f>SUM(I66:I70)</f>
        <v>0</v>
      </c>
      <c r="J65" s="181"/>
      <c r="K65" s="246">
        <f>SUM(K66:K70)</f>
        <v>0</v>
      </c>
      <c r="L65" s="179">
        <f>SUM(L66:L70)</f>
        <v>0</v>
      </c>
      <c r="M65" s="179">
        <f>SUM(M66:M70)</f>
        <v>0</v>
      </c>
      <c r="N65" s="174">
        <f>SUM(N66:N70)</f>
        <v>293385.04000000004</v>
      </c>
      <c r="O65" s="79"/>
      <c r="P65" s="177">
        <f>SUM(P66:P70)</f>
        <v>0</v>
      </c>
      <c r="Q65" s="25">
        <f>SUM(Q66:Q70)</f>
        <v>0</v>
      </c>
      <c r="R65" s="176">
        <f>SUM(R66:R70)</f>
        <v>0</v>
      </c>
      <c r="S65" s="175">
        <f>SUM(S66:S70)</f>
        <v>0</v>
      </c>
      <c r="T65" s="174">
        <f>SUM(T66:T70)</f>
        <v>0</v>
      </c>
      <c r="V65" s="245" t="s">
        <v>57</v>
      </c>
      <c r="W65" s="244"/>
      <c r="X65" s="243"/>
      <c r="Y65" s="9"/>
      <c r="AA65" s="3"/>
    </row>
    <row r="66" spans="1:27" ht="12.75" thickBot="1">
      <c r="A66" s="172" t="s">
        <v>56</v>
      </c>
      <c r="B66" s="92">
        <v>5</v>
      </c>
      <c r="C66" s="90">
        <v>10201.1</v>
      </c>
      <c r="D66" s="141">
        <v>0</v>
      </c>
      <c r="E66" s="90">
        <v>0</v>
      </c>
      <c r="F66" s="141">
        <v>3</v>
      </c>
      <c r="G66" s="90">
        <v>1365.26</v>
      </c>
      <c r="H66" s="141">
        <v>0</v>
      </c>
      <c r="I66" s="93">
        <v>0</v>
      </c>
      <c r="J66" s="91">
        <v>0</v>
      </c>
      <c r="K66" s="92">
        <v>0</v>
      </c>
      <c r="L66" s="91">
        <v>0</v>
      </c>
      <c r="M66" s="91">
        <v>0</v>
      </c>
      <c r="N66" s="164">
        <f>C66+E66+G66+I66+J66+L66+M66</f>
        <v>11566.36</v>
      </c>
      <c r="O66" s="81"/>
      <c r="P66" s="100"/>
      <c r="Q66" s="99"/>
      <c r="R66" s="166"/>
      <c r="S66" s="165"/>
      <c r="T66" s="164">
        <f>SUM(P66:S66)</f>
        <v>0</v>
      </c>
      <c r="V66" s="242" t="s">
        <v>50</v>
      </c>
      <c r="W66" s="241">
        <f>SUM(W67:W71)</f>
        <v>163</v>
      </c>
      <c r="X66" s="240">
        <f>SUM(X67:X71)</f>
        <v>481225.74</v>
      </c>
      <c r="Y66" s="9"/>
      <c r="AA66" s="3"/>
    </row>
    <row r="67" spans="1:27">
      <c r="A67" s="143" t="s">
        <v>55</v>
      </c>
      <c r="B67" s="92">
        <v>49</v>
      </c>
      <c r="C67" s="90">
        <v>99616.7</v>
      </c>
      <c r="D67" s="141">
        <v>0</v>
      </c>
      <c r="E67" s="90">
        <v>0</v>
      </c>
      <c r="F67" s="141">
        <v>32</v>
      </c>
      <c r="G67" s="90">
        <v>15896.84</v>
      </c>
      <c r="H67" s="141">
        <v>0</v>
      </c>
      <c r="I67" s="93">
        <v>0</v>
      </c>
      <c r="J67" s="91">
        <v>0</v>
      </c>
      <c r="K67" s="92">
        <v>0</v>
      </c>
      <c r="L67" s="91">
        <v>0</v>
      </c>
      <c r="M67" s="91">
        <v>0</v>
      </c>
      <c r="N67" s="67">
        <f>C67+E67+G67+I67+J67+L67+M67</f>
        <v>115513.54</v>
      </c>
      <c r="O67" s="81"/>
      <c r="P67" s="69"/>
      <c r="Q67" s="68"/>
      <c r="R67" s="155"/>
      <c r="S67" s="154"/>
      <c r="T67" s="67">
        <f>SUM(P67:S67)</f>
        <v>0</v>
      </c>
      <c r="V67" s="192" t="s">
        <v>49</v>
      </c>
      <c r="W67" s="141">
        <v>151</v>
      </c>
      <c r="X67" s="90">
        <f>455187.26-914.4</f>
        <v>454272.86</v>
      </c>
      <c r="Y67" s="238"/>
      <c r="Z67" s="14"/>
    </row>
    <row r="68" spans="1:27">
      <c r="A68" s="143" t="s">
        <v>54</v>
      </c>
      <c r="B68" s="92">
        <v>45</v>
      </c>
      <c r="C68" s="239">
        <v>99668.91</v>
      </c>
      <c r="D68" s="141">
        <v>0</v>
      </c>
      <c r="E68" s="90">
        <v>0</v>
      </c>
      <c r="F68" s="141">
        <v>32</v>
      </c>
      <c r="G68" s="90">
        <v>14381.51</v>
      </c>
      <c r="H68" s="141">
        <v>0</v>
      </c>
      <c r="I68" s="93">
        <v>0</v>
      </c>
      <c r="J68" s="91">
        <v>0</v>
      </c>
      <c r="K68" s="92">
        <v>0</v>
      </c>
      <c r="L68" s="91">
        <v>0</v>
      </c>
      <c r="M68" s="91">
        <v>0</v>
      </c>
      <c r="N68" s="67">
        <f>C68+E68+G68+I68+J68+L68+M68</f>
        <v>114050.42</v>
      </c>
      <c r="O68" s="81"/>
      <c r="P68" s="69"/>
      <c r="Q68" s="68"/>
      <c r="R68" s="155"/>
      <c r="S68" s="154"/>
      <c r="T68" s="67">
        <f>SUM(P68:S68)</f>
        <v>0</v>
      </c>
      <c r="V68" s="192" t="s">
        <v>48</v>
      </c>
      <c r="W68" s="141">
        <v>6</v>
      </c>
      <c r="X68" s="90">
        <v>15044.12</v>
      </c>
      <c r="Y68" s="238"/>
      <c r="Z68" s="14"/>
    </row>
    <row r="69" spans="1:27">
      <c r="A69" s="143" t="s">
        <v>53</v>
      </c>
      <c r="B69" s="92">
        <v>23</v>
      </c>
      <c r="C69" s="90">
        <v>46018.49</v>
      </c>
      <c r="D69" s="141">
        <v>0</v>
      </c>
      <c r="E69" s="90">
        <v>0</v>
      </c>
      <c r="F69" s="141">
        <v>13</v>
      </c>
      <c r="G69" s="90">
        <v>6236.23</v>
      </c>
      <c r="H69" s="141"/>
      <c r="I69" s="93"/>
      <c r="J69" s="91">
        <v>0</v>
      </c>
      <c r="K69" s="92">
        <v>0</v>
      </c>
      <c r="L69" s="91">
        <v>0</v>
      </c>
      <c r="M69" s="91">
        <v>0</v>
      </c>
      <c r="N69" s="67">
        <f>C69+E69+G69+I69+J69+L69+M69</f>
        <v>52254.720000000001</v>
      </c>
      <c r="O69" s="81"/>
      <c r="P69" s="69"/>
      <c r="Q69" s="68"/>
      <c r="R69" s="155"/>
      <c r="S69" s="154"/>
      <c r="T69" s="67">
        <f>SUM(P69:S69)</f>
        <v>0</v>
      </c>
      <c r="V69" s="192" t="s">
        <v>47</v>
      </c>
      <c r="W69" s="141">
        <v>6</v>
      </c>
      <c r="X69" s="90">
        <v>11908.76</v>
      </c>
    </row>
    <row r="70" spans="1:27" ht="12.75" thickBot="1">
      <c r="A70" s="142" t="s">
        <v>52</v>
      </c>
      <c r="B70" s="226"/>
      <c r="C70" s="227"/>
      <c r="D70" s="226"/>
      <c r="E70" s="227"/>
      <c r="F70" s="160"/>
      <c r="G70" s="156"/>
      <c r="H70" s="226"/>
      <c r="I70" s="225"/>
      <c r="J70" s="224"/>
      <c r="K70" s="223"/>
      <c r="L70" s="222"/>
      <c r="M70" s="186"/>
      <c r="N70" s="54">
        <f>C70+E70+G70+I70+J70+L70+M70</f>
        <v>0</v>
      </c>
      <c r="O70" s="81"/>
      <c r="P70" s="56"/>
      <c r="Q70" s="55"/>
      <c r="R70" s="187"/>
      <c r="S70" s="186"/>
      <c r="T70" s="54">
        <f>SUM(P70:S70)</f>
        <v>0</v>
      </c>
      <c r="V70" s="192" t="s">
        <v>46</v>
      </c>
      <c r="W70" s="141">
        <v>0</v>
      </c>
      <c r="X70" s="90">
        <v>0</v>
      </c>
    </row>
    <row r="71" spans="1:27" ht="12.75" thickBot="1">
      <c r="A71" s="237" t="s">
        <v>51</v>
      </c>
      <c r="B71" s="194">
        <v>0</v>
      </c>
      <c r="C71" s="25">
        <f>SUM(C72:C76)</f>
        <v>0</v>
      </c>
      <c r="D71" s="194">
        <v>0</v>
      </c>
      <c r="E71" s="197">
        <v>0</v>
      </c>
      <c r="F71" s="194">
        <v>0</v>
      </c>
      <c r="G71" s="197">
        <v>0</v>
      </c>
      <c r="H71" s="194">
        <v>0</v>
      </c>
      <c r="I71" s="193">
        <v>0</v>
      </c>
      <c r="J71" s="236"/>
      <c r="K71" s="194">
        <v>0</v>
      </c>
      <c r="L71" s="193">
        <v>0</v>
      </c>
      <c r="M71" s="197"/>
      <c r="N71" s="174">
        <v>0</v>
      </c>
      <c r="O71" s="79"/>
      <c r="P71" s="177">
        <f>SUM(P72:P76)</f>
        <v>0</v>
      </c>
      <c r="Q71" s="25">
        <f>SUM(Q72:Q76)</f>
        <v>0</v>
      </c>
      <c r="R71" s="176">
        <f>SUM(R72:R76)</f>
        <v>0</v>
      </c>
      <c r="S71" s="175">
        <f>SUM(S72:S76)</f>
        <v>0</v>
      </c>
      <c r="T71" s="174">
        <f>SUM(T72:T76)</f>
        <v>0</v>
      </c>
      <c r="V71" s="192" t="s">
        <v>45</v>
      </c>
      <c r="W71" s="141">
        <v>0</v>
      </c>
      <c r="X71" s="90">
        <v>0</v>
      </c>
    </row>
    <row r="72" spans="1:27" ht="12.75" thickBot="1">
      <c r="A72" s="172">
        <v>12</v>
      </c>
      <c r="B72" s="171"/>
      <c r="C72" s="235"/>
      <c r="D72" s="171"/>
      <c r="E72" s="235"/>
      <c r="F72" s="160"/>
      <c r="G72" s="156"/>
      <c r="H72" s="171"/>
      <c r="I72" s="170"/>
      <c r="J72" s="169"/>
      <c r="K72" s="168"/>
      <c r="L72" s="167"/>
      <c r="M72" s="99"/>
      <c r="N72" s="57">
        <f>C72+E72+G72+I72+J72+L72+M72</f>
        <v>0</v>
      </c>
      <c r="O72" s="81"/>
      <c r="P72" s="100"/>
      <c r="Q72" s="99"/>
      <c r="R72" s="166"/>
      <c r="S72" s="165"/>
      <c r="T72" s="164">
        <f>SUM(P72:S72)</f>
        <v>0</v>
      </c>
      <c r="V72" s="234" t="s">
        <v>43</v>
      </c>
      <c r="W72" s="201">
        <f>SUM(W73:W77)</f>
        <v>84</v>
      </c>
      <c r="X72" s="25">
        <f>SUM(X73:X77)</f>
        <v>89080.459999999992</v>
      </c>
    </row>
    <row r="73" spans="1:27">
      <c r="A73" s="172">
        <v>11</v>
      </c>
      <c r="B73" s="160"/>
      <c r="C73" s="161"/>
      <c r="D73" s="160"/>
      <c r="E73" s="161"/>
      <c r="F73" s="160"/>
      <c r="G73" s="156"/>
      <c r="H73" s="160"/>
      <c r="I73" s="159"/>
      <c r="J73" s="158"/>
      <c r="K73" s="157"/>
      <c r="L73" s="156"/>
      <c r="M73" s="68"/>
      <c r="N73" s="57">
        <f>C73+E73+G73+I73+J73+L73+M73</f>
        <v>0</v>
      </c>
      <c r="O73" s="81"/>
      <c r="P73" s="69"/>
      <c r="Q73" s="68"/>
      <c r="R73" s="233"/>
      <c r="S73" s="232"/>
      <c r="T73" s="67">
        <f>SUM(P73:S73)</f>
        <v>0</v>
      </c>
      <c r="V73" s="220">
        <v>14</v>
      </c>
      <c r="W73" s="141">
        <v>36</v>
      </c>
      <c r="X73" s="90">
        <v>46251.94</v>
      </c>
    </row>
    <row r="74" spans="1:27">
      <c r="A74" s="231">
        <v>10</v>
      </c>
      <c r="B74" s="160"/>
      <c r="C74" s="161"/>
      <c r="D74" s="160"/>
      <c r="E74" s="161"/>
      <c r="F74" s="160"/>
      <c r="G74" s="156"/>
      <c r="H74" s="160"/>
      <c r="I74" s="159"/>
      <c r="J74" s="158"/>
      <c r="K74" s="157"/>
      <c r="L74" s="156"/>
      <c r="M74" s="68"/>
      <c r="N74" s="57">
        <f>C74+E74+G74+I74+J74+L74+M74</f>
        <v>0</v>
      </c>
      <c r="O74" s="81"/>
      <c r="P74" s="69"/>
      <c r="Q74" s="68"/>
      <c r="R74" s="155"/>
      <c r="S74" s="154"/>
      <c r="T74" s="67">
        <f>SUM(P74:S74)</f>
        <v>0</v>
      </c>
      <c r="V74" s="220">
        <v>13</v>
      </c>
      <c r="W74" s="141">
        <v>22</v>
      </c>
      <c r="X74" s="90">
        <v>25289.200000000001</v>
      </c>
    </row>
    <row r="75" spans="1:27">
      <c r="A75" s="228">
        <v>9</v>
      </c>
      <c r="B75" s="160"/>
      <c r="C75" s="158"/>
      <c r="D75" s="160"/>
      <c r="E75" s="161"/>
      <c r="F75" s="160"/>
      <c r="G75" s="156"/>
      <c r="H75" s="160"/>
      <c r="I75" s="159"/>
      <c r="J75" s="158"/>
      <c r="K75" s="157"/>
      <c r="L75" s="156"/>
      <c r="M75" s="68"/>
      <c r="N75" s="57">
        <f>C75+E75+G75+I75+J75+L75+M75</f>
        <v>0</v>
      </c>
      <c r="O75" s="81"/>
      <c r="P75" s="69"/>
      <c r="Q75" s="68"/>
      <c r="R75" s="230"/>
      <c r="S75" s="229"/>
      <c r="T75" s="67">
        <f>SUM(P75:S75)</f>
        <v>0</v>
      </c>
      <c r="V75" s="220">
        <v>12</v>
      </c>
      <c r="W75" s="141">
        <v>14</v>
      </c>
      <c r="X75" s="90">
        <v>12537.86</v>
      </c>
    </row>
    <row r="76" spans="1:27" ht="12.75" thickBot="1">
      <c r="A76" s="228">
        <v>8</v>
      </c>
      <c r="B76" s="226"/>
      <c r="C76" s="227"/>
      <c r="D76" s="226"/>
      <c r="E76" s="227"/>
      <c r="F76" s="160"/>
      <c r="G76" s="156"/>
      <c r="H76" s="226"/>
      <c r="I76" s="225"/>
      <c r="J76" s="224"/>
      <c r="K76" s="223"/>
      <c r="L76" s="222"/>
      <c r="M76" s="55"/>
      <c r="N76" s="57">
        <f>C76+E76+G76+I76+J76+L76+M76</f>
        <v>0</v>
      </c>
      <c r="O76" s="81"/>
      <c r="P76" s="56"/>
      <c r="Q76" s="55"/>
      <c r="R76" s="187"/>
      <c r="S76" s="186"/>
      <c r="T76" s="54">
        <f>SUM(P76:S76)</f>
        <v>0</v>
      </c>
      <c r="V76" s="220">
        <v>11</v>
      </c>
      <c r="W76" s="141">
        <v>2</v>
      </c>
      <c r="X76" s="90">
        <v>1942.84</v>
      </c>
    </row>
    <row r="77" spans="1:27" ht="12.75" thickBot="1">
      <c r="A77" s="221" t="s">
        <v>50</v>
      </c>
      <c r="B77" s="194">
        <f>SUM(B78:B83)</f>
        <v>231</v>
      </c>
      <c r="C77" s="25">
        <f>SUM(C78:C83)</f>
        <v>1281123.44</v>
      </c>
      <c r="D77" s="180">
        <f>SUM(D78:D83)</f>
        <v>1</v>
      </c>
      <c r="E77" s="25">
        <f>SUM(E78:E83)</f>
        <v>5168</v>
      </c>
      <c r="F77" s="180">
        <f>SUM(F78:F83)</f>
        <v>89</v>
      </c>
      <c r="G77" s="25">
        <f>SUM(G78:G83)</f>
        <v>71710.02</v>
      </c>
      <c r="H77" s="180">
        <f>SUM(H78:H83)</f>
        <v>0</v>
      </c>
      <c r="I77" s="179">
        <f>SUM(I78:I83)</f>
        <v>0</v>
      </c>
      <c r="J77" s="181"/>
      <c r="K77" s="180">
        <f>SUM(K78:K83)</f>
        <v>0</v>
      </c>
      <c r="L77" s="179">
        <f>SUM(L78:L83)</f>
        <v>0</v>
      </c>
      <c r="M77" s="179">
        <f>SUM(M78:M83)</f>
        <v>0</v>
      </c>
      <c r="N77" s="174">
        <f>SUM(N78:N83)</f>
        <v>1358001.46</v>
      </c>
      <c r="O77" s="79"/>
      <c r="P77" s="177">
        <f>SUM(P78:P83)</f>
        <v>0</v>
      </c>
      <c r="Q77" s="25">
        <f>SUM(Q78:Q83)</f>
        <v>0</v>
      </c>
      <c r="R77" s="176">
        <f>SUM(R78:R83)</f>
        <v>0</v>
      </c>
      <c r="S77" s="175">
        <f>SUM(S78:S83)</f>
        <v>0</v>
      </c>
      <c r="T77" s="174">
        <f>SUM(T78:T83)</f>
        <v>0</v>
      </c>
      <c r="V77" s="220">
        <v>10</v>
      </c>
      <c r="W77" s="141">
        <v>10</v>
      </c>
      <c r="X77" s="90">
        <v>3058.62</v>
      </c>
    </row>
    <row r="78" spans="1:27" ht="12.75" thickBot="1">
      <c r="A78" s="172" t="s">
        <v>49</v>
      </c>
      <c r="B78" s="92">
        <v>81</v>
      </c>
      <c r="C78" s="90">
        <v>472686.67</v>
      </c>
      <c r="D78" s="141">
        <v>0</v>
      </c>
      <c r="E78" s="90">
        <v>0</v>
      </c>
      <c r="F78" s="141">
        <v>20</v>
      </c>
      <c r="G78" s="90">
        <v>17786.39</v>
      </c>
      <c r="H78" s="141">
        <v>0</v>
      </c>
      <c r="I78" s="93">
        <v>0</v>
      </c>
      <c r="J78" s="91">
        <v>0</v>
      </c>
      <c r="K78" s="92">
        <v>0</v>
      </c>
      <c r="L78" s="91">
        <v>0</v>
      </c>
      <c r="M78" s="91">
        <v>0</v>
      </c>
      <c r="N78" s="67">
        <f>C78+E78+G78+I78+J78+L78+M78</f>
        <v>490473.06</v>
      </c>
      <c r="O78" s="81"/>
      <c r="P78" s="100"/>
      <c r="Q78" s="99"/>
      <c r="R78" s="166"/>
      <c r="S78" s="165"/>
      <c r="T78" s="164">
        <f>SUM(P78:S78)</f>
        <v>0</v>
      </c>
      <c r="V78" s="202" t="s">
        <v>42</v>
      </c>
      <c r="W78" s="201">
        <f>SUM(W79:W83)</f>
        <v>24</v>
      </c>
      <c r="X78" s="25">
        <f>SUM(X79:X83)</f>
        <v>26857.58</v>
      </c>
    </row>
    <row r="79" spans="1:27">
      <c r="A79" s="143" t="s">
        <v>48</v>
      </c>
      <c r="B79" s="92">
        <v>8</v>
      </c>
      <c r="C79" s="90">
        <v>44018.09</v>
      </c>
      <c r="D79" s="141">
        <v>0</v>
      </c>
      <c r="E79" s="90">
        <v>0</v>
      </c>
      <c r="F79" s="141">
        <v>2</v>
      </c>
      <c r="G79" s="90">
        <v>2272.65</v>
      </c>
      <c r="H79" s="141">
        <v>0</v>
      </c>
      <c r="I79" s="93">
        <v>0</v>
      </c>
      <c r="J79" s="91">
        <v>0</v>
      </c>
      <c r="K79" s="92">
        <v>0</v>
      </c>
      <c r="L79" s="91">
        <v>0</v>
      </c>
      <c r="M79" s="91">
        <v>0</v>
      </c>
      <c r="N79" s="67">
        <f>C79+E79+G79+I79+J79+L79+M79</f>
        <v>46290.74</v>
      </c>
      <c r="O79" s="81"/>
      <c r="P79" s="69"/>
      <c r="Q79" s="68"/>
      <c r="R79" s="155"/>
      <c r="S79" s="154"/>
      <c r="T79" s="67">
        <f>SUM(P79:S79)</f>
        <v>0</v>
      </c>
      <c r="V79" s="192" t="s">
        <v>41</v>
      </c>
      <c r="W79" s="141">
        <v>10</v>
      </c>
      <c r="X79" s="90">
        <v>12240.24</v>
      </c>
    </row>
    <row r="80" spans="1:27">
      <c r="A80" s="143" t="s">
        <v>47</v>
      </c>
      <c r="B80" s="92">
        <v>50</v>
      </c>
      <c r="C80" s="90">
        <v>260729.23</v>
      </c>
      <c r="D80" s="141">
        <v>0</v>
      </c>
      <c r="E80" s="90">
        <v>0</v>
      </c>
      <c r="F80" s="141">
        <v>22</v>
      </c>
      <c r="G80" s="90">
        <v>15406.95</v>
      </c>
      <c r="H80" s="141">
        <v>0</v>
      </c>
      <c r="I80" s="93">
        <v>0</v>
      </c>
      <c r="J80" s="91">
        <v>0</v>
      </c>
      <c r="K80" s="92">
        <v>0</v>
      </c>
      <c r="L80" s="91">
        <v>0</v>
      </c>
      <c r="M80" s="91">
        <v>0</v>
      </c>
      <c r="N80" s="67">
        <f>C80+E80+G80+I80+J80+L80+M80</f>
        <v>276136.18</v>
      </c>
      <c r="O80" s="81"/>
      <c r="P80" s="69"/>
      <c r="Q80" s="68"/>
      <c r="R80" s="155"/>
      <c r="S80" s="154"/>
      <c r="T80" s="67">
        <f>SUM(P80:S80)</f>
        <v>0</v>
      </c>
      <c r="V80" s="192" t="s">
        <v>40</v>
      </c>
      <c r="W80" s="141">
        <v>8</v>
      </c>
      <c r="X80" s="90">
        <v>8832.94</v>
      </c>
    </row>
    <row r="81" spans="1:24">
      <c r="A81" s="143" t="s">
        <v>46</v>
      </c>
      <c r="B81" s="92">
        <v>18</v>
      </c>
      <c r="C81" s="90">
        <v>88929.43</v>
      </c>
      <c r="D81" s="141">
        <v>0</v>
      </c>
      <c r="E81" s="90">
        <v>0</v>
      </c>
      <c r="F81" s="141">
        <v>6</v>
      </c>
      <c r="G81" s="90">
        <v>5498.5</v>
      </c>
      <c r="H81" s="141">
        <v>0</v>
      </c>
      <c r="I81" s="93">
        <v>0</v>
      </c>
      <c r="J81" s="91">
        <v>0</v>
      </c>
      <c r="K81" s="92">
        <v>0</v>
      </c>
      <c r="L81" s="91">
        <v>0</v>
      </c>
      <c r="M81" s="91">
        <v>0</v>
      </c>
      <c r="N81" s="67">
        <f>C81+E81+G81+I81+J81+L81+M81</f>
        <v>94427.93</v>
      </c>
      <c r="O81" s="81"/>
      <c r="P81" s="69"/>
      <c r="Q81" s="68"/>
      <c r="R81" s="155"/>
      <c r="S81" s="154"/>
      <c r="T81" s="67">
        <f>SUM(P81:S81)</f>
        <v>0</v>
      </c>
      <c r="V81" s="192" t="s">
        <v>39</v>
      </c>
      <c r="W81" s="141">
        <v>6</v>
      </c>
      <c r="X81" s="90">
        <v>5784.4</v>
      </c>
    </row>
    <row r="82" spans="1:24">
      <c r="A82" s="142" t="s">
        <v>45</v>
      </c>
      <c r="B82" s="92">
        <v>74</v>
      </c>
      <c r="C82" s="90">
        <v>414760.02</v>
      </c>
      <c r="D82" s="141">
        <v>1</v>
      </c>
      <c r="E82" s="90">
        <f>5871.83-703.83</f>
        <v>5168</v>
      </c>
      <c r="F82" s="141">
        <v>39</v>
      </c>
      <c r="G82" s="90">
        <f>28828.37+1917.16</f>
        <v>30745.53</v>
      </c>
      <c r="H82" s="141">
        <v>0</v>
      </c>
      <c r="I82" s="93">
        <v>0</v>
      </c>
      <c r="J82" s="91">
        <v>0</v>
      </c>
      <c r="K82" s="92">
        <v>0</v>
      </c>
      <c r="L82" s="91">
        <v>0</v>
      </c>
      <c r="M82" s="91">
        <v>0</v>
      </c>
      <c r="N82" s="67">
        <f>C82+E82+G82+I82+J82+L82+M82</f>
        <v>450673.55000000005</v>
      </c>
      <c r="O82" s="81"/>
      <c r="P82" s="69"/>
      <c r="Q82" s="68"/>
      <c r="R82" s="155"/>
      <c r="S82" s="154"/>
      <c r="T82" s="67">
        <f>SUM(P82:S82)</f>
        <v>0</v>
      </c>
      <c r="V82" s="192" t="s">
        <v>26</v>
      </c>
      <c r="W82" s="141">
        <v>0</v>
      </c>
      <c r="X82" s="90">
        <v>0</v>
      </c>
    </row>
    <row r="83" spans="1:24" ht="12.75" thickBot="1">
      <c r="A83" s="219" t="s">
        <v>44</v>
      </c>
      <c r="B83" s="92"/>
      <c r="C83" s="90"/>
      <c r="D83" s="90"/>
      <c r="E83" s="90"/>
      <c r="F83" s="141"/>
      <c r="G83" s="90"/>
      <c r="H83" s="141">
        <v>0</v>
      </c>
      <c r="I83" s="93">
        <v>0</v>
      </c>
      <c r="J83" s="91"/>
      <c r="K83" s="92">
        <v>0</v>
      </c>
      <c r="L83" s="91">
        <v>0</v>
      </c>
      <c r="M83" s="91">
        <v>0</v>
      </c>
      <c r="N83" s="67">
        <f>C83+E83+G83+I83+J83+L83+M83</f>
        <v>0</v>
      </c>
      <c r="O83" s="81"/>
      <c r="P83" s="218"/>
      <c r="Q83" s="217"/>
      <c r="R83" s="216"/>
      <c r="S83" s="215"/>
      <c r="T83" s="214">
        <f>SUM(P83:S83)</f>
        <v>0</v>
      </c>
      <c r="U83" s="213"/>
      <c r="V83" s="192" t="s">
        <v>25</v>
      </c>
      <c r="W83" s="141">
        <v>0</v>
      </c>
      <c r="X83" s="90">
        <v>0</v>
      </c>
    </row>
    <row r="84" spans="1:24" ht="24.75" thickBot="1">
      <c r="A84" s="182" t="s">
        <v>43</v>
      </c>
      <c r="B84" s="180">
        <f>SUM(B85:B89)</f>
        <v>219</v>
      </c>
      <c r="C84" s="25">
        <f>SUM(C85:C89)</f>
        <v>665972.60000000009</v>
      </c>
      <c r="D84" s="180">
        <f>SUM(D85:D89)</f>
        <v>0</v>
      </c>
      <c r="E84" s="25">
        <f>SUM(E85:E89)</f>
        <v>0</v>
      </c>
      <c r="F84" s="180">
        <f>SUM(F85:F89)</f>
        <v>175</v>
      </c>
      <c r="G84" s="25">
        <f>SUM(G85:G89)</f>
        <v>225351.84</v>
      </c>
      <c r="H84" s="180">
        <f>SUM(H85:H89)</f>
        <v>0</v>
      </c>
      <c r="I84" s="179">
        <f>SUM(I85:I89)</f>
        <v>0</v>
      </c>
      <c r="J84" s="181"/>
      <c r="K84" s="180">
        <f>SUM(K85:K89)</f>
        <v>0</v>
      </c>
      <c r="L84" s="179">
        <f>SUM(L85:L89)</f>
        <v>0</v>
      </c>
      <c r="M84" s="179">
        <f>SUM(M85:M89)</f>
        <v>0</v>
      </c>
      <c r="N84" s="174">
        <f>SUM(N85:N89)</f>
        <v>891324.44</v>
      </c>
      <c r="O84" s="81"/>
      <c r="P84" s="177">
        <f>SUM(P85:P89)</f>
        <v>0</v>
      </c>
      <c r="Q84" s="25">
        <f>SUM(Q85:Q89)</f>
        <v>0</v>
      </c>
      <c r="R84" s="176">
        <f>SUM(R85:R89)</f>
        <v>0</v>
      </c>
      <c r="S84" s="175">
        <f>SUM(S85:S89)</f>
        <v>0</v>
      </c>
      <c r="T84" s="174">
        <f>SUM(T85:T89)</f>
        <v>0</v>
      </c>
      <c r="V84" s="202" t="s">
        <v>38</v>
      </c>
      <c r="W84" s="201">
        <f>SUM(W85:W89)</f>
        <v>8</v>
      </c>
      <c r="X84" s="25">
        <f>SUM(X85:X89)</f>
        <v>6505.71</v>
      </c>
    </row>
    <row r="85" spans="1:24">
      <c r="A85" s="212">
        <v>14</v>
      </c>
      <c r="B85" s="92">
        <v>68</v>
      </c>
      <c r="C85" s="90">
        <v>200399.57</v>
      </c>
      <c r="D85" s="141">
        <v>0</v>
      </c>
      <c r="E85" s="90">
        <v>0</v>
      </c>
      <c r="F85" s="141">
        <v>47</v>
      </c>
      <c r="G85" s="90">
        <v>67125.759999999995</v>
      </c>
      <c r="H85" s="141">
        <v>0</v>
      </c>
      <c r="I85" s="93">
        <v>0</v>
      </c>
      <c r="J85" s="91">
        <v>0</v>
      </c>
      <c r="K85" s="92">
        <v>0</v>
      </c>
      <c r="L85" s="91">
        <v>0</v>
      </c>
      <c r="M85" s="91">
        <v>0</v>
      </c>
      <c r="N85" s="67">
        <f>C85+E85+G85+I85+J85+L85+M85</f>
        <v>267525.33</v>
      </c>
      <c r="O85" s="81"/>
      <c r="P85" s="100"/>
      <c r="Q85" s="99"/>
      <c r="R85" s="166"/>
      <c r="S85" s="165"/>
      <c r="T85" s="164">
        <f>SUM(P85:S85)</f>
        <v>0</v>
      </c>
      <c r="V85" s="192" t="s">
        <v>41</v>
      </c>
      <c r="W85" s="141">
        <v>8</v>
      </c>
      <c r="X85" s="90">
        <v>6505.71</v>
      </c>
    </row>
    <row r="86" spans="1:24">
      <c r="A86" s="211">
        <v>13</v>
      </c>
      <c r="B86" s="92">
        <v>1</v>
      </c>
      <c r="C86" s="90">
        <v>3332.56</v>
      </c>
      <c r="D86" s="141">
        <v>0</v>
      </c>
      <c r="E86" s="90">
        <v>0</v>
      </c>
      <c r="F86" s="141"/>
      <c r="G86" s="90">
        <v>0</v>
      </c>
      <c r="H86" s="141">
        <v>0</v>
      </c>
      <c r="I86" s="93">
        <v>0</v>
      </c>
      <c r="J86" s="91">
        <v>0</v>
      </c>
      <c r="K86" s="92">
        <v>0</v>
      </c>
      <c r="L86" s="91">
        <v>0</v>
      </c>
      <c r="M86" s="91">
        <v>0</v>
      </c>
      <c r="N86" s="67">
        <f>C86+E86+G86+I86+J86+L86+M86</f>
        <v>3332.56</v>
      </c>
      <c r="O86" s="81"/>
      <c r="P86" s="69"/>
      <c r="Q86" s="68"/>
      <c r="R86" s="155"/>
      <c r="S86" s="154"/>
      <c r="T86" s="67">
        <f>SUM(P86:S86)</f>
        <v>0</v>
      </c>
      <c r="V86" s="192" t="s">
        <v>40</v>
      </c>
      <c r="W86" s="199"/>
      <c r="X86" s="200"/>
    </row>
    <row r="87" spans="1:24">
      <c r="A87" s="211">
        <v>12</v>
      </c>
      <c r="B87" s="92">
        <v>7</v>
      </c>
      <c r="C87" s="90">
        <v>20225.759999999998</v>
      </c>
      <c r="D87" s="141">
        <v>0</v>
      </c>
      <c r="E87" s="90">
        <v>0</v>
      </c>
      <c r="F87" s="141">
        <v>3</v>
      </c>
      <c r="G87" s="90">
        <v>4122.04</v>
      </c>
      <c r="H87" s="141">
        <v>0</v>
      </c>
      <c r="I87" s="93">
        <v>0</v>
      </c>
      <c r="J87" s="91">
        <v>0</v>
      </c>
      <c r="K87" s="92">
        <v>0</v>
      </c>
      <c r="L87" s="91">
        <v>0</v>
      </c>
      <c r="M87" s="91">
        <v>0</v>
      </c>
      <c r="N87" s="67">
        <f>C87+E87+G87+I87+J87+L87+M87</f>
        <v>24347.8</v>
      </c>
      <c r="O87" s="81"/>
      <c r="P87" s="69"/>
      <c r="Q87" s="68"/>
      <c r="R87" s="155"/>
      <c r="S87" s="154"/>
      <c r="T87" s="67">
        <f>SUM(P87:S87)</f>
        <v>0</v>
      </c>
      <c r="V87" s="192" t="s">
        <v>39</v>
      </c>
      <c r="W87" s="199"/>
      <c r="X87" s="200"/>
    </row>
    <row r="88" spans="1:24">
      <c r="A88" s="211">
        <v>11</v>
      </c>
      <c r="B88" s="92">
        <v>52</v>
      </c>
      <c r="C88" s="90">
        <v>129774.06</v>
      </c>
      <c r="D88" s="141">
        <v>0</v>
      </c>
      <c r="E88" s="90">
        <v>0</v>
      </c>
      <c r="F88" s="141">
        <v>44</v>
      </c>
      <c r="G88" s="90">
        <v>57963.48</v>
      </c>
      <c r="H88" s="141">
        <v>0</v>
      </c>
      <c r="I88" s="93">
        <v>0</v>
      </c>
      <c r="J88" s="91">
        <v>0</v>
      </c>
      <c r="K88" s="92">
        <v>0</v>
      </c>
      <c r="L88" s="91">
        <v>0</v>
      </c>
      <c r="M88" s="91">
        <v>0</v>
      </c>
      <c r="N88" s="67">
        <f>C88+E88+G88+I88+J88+L88+M88</f>
        <v>187737.54</v>
      </c>
      <c r="O88" s="81"/>
      <c r="P88" s="69"/>
      <c r="Q88" s="68"/>
      <c r="R88" s="155"/>
      <c r="S88" s="154"/>
      <c r="T88" s="67">
        <f>SUM(P88:S88)</f>
        <v>0</v>
      </c>
      <c r="V88" s="192" t="s">
        <v>26</v>
      </c>
      <c r="W88" s="199"/>
      <c r="X88" s="200"/>
    </row>
    <row r="89" spans="1:24" ht="12.75" thickBot="1">
      <c r="A89" s="210">
        <v>10</v>
      </c>
      <c r="B89" s="92">
        <v>91</v>
      </c>
      <c r="C89" s="90">
        <v>312240.65000000002</v>
      </c>
      <c r="D89" s="141">
        <v>0</v>
      </c>
      <c r="E89" s="90">
        <v>0</v>
      </c>
      <c r="F89" s="141">
        <v>81</v>
      </c>
      <c r="G89" s="90">
        <f>95040.19+1100.37</f>
        <v>96140.56</v>
      </c>
      <c r="H89" s="141">
        <v>0</v>
      </c>
      <c r="I89" s="93">
        <v>0</v>
      </c>
      <c r="J89" s="91">
        <v>0</v>
      </c>
      <c r="K89" s="92">
        <v>0</v>
      </c>
      <c r="L89" s="91">
        <v>0</v>
      </c>
      <c r="M89" s="91">
        <v>0</v>
      </c>
      <c r="N89" s="54">
        <f>C89+E89+G89+I89+J89+L89+M89</f>
        <v>408381.21</v>
      </c>
      <c r="O89" s="81"/>
      <c r="P89" s="56"/>
      <c r="Q89" s="55"/>
      <c r="R89" s="187"/>
      <c r="S89" s="186"/>
      <c r="T89" s="54">
        <f>SUM(P89:S89)</f>
        <v>0</v>
      </c>
      <c r="V89" s="192" t="s">
        <v>25</v>
      </c>
      <c r="W89" s="199"/>
      <c r="X89" s="200"/>
    </row>
    <row r="90" spans="1:24" ht="24.75" thickBot="1">
      <c r="A90" s="182" t="s">
        <v>42</v>
      </c>
      <c r="B90" s="180">
        <f>SUM(B91:B95)</f>
        <v>34</v>
      </c>
      <c r="C90" s="25">
        <f>SUM(C91:C95)</f>
        <v>94009.01</v>
      </c>
      <c r="D90" s="180">
        <f>SUM(D91:D95)</f>
        <v>0</v>
      </c>
      <c r="E90" s="25">
        <f>SUM(E91:E95)</f>
        <v>0</v>
      </c>
      <c r="F90" s="180">
        <f>SUM(F91:F95)</f>
        <v>31</v>
      </c>
      <c r="G90" s="25">
        <f>SUM(G91:G95)</f>
        <v>42115.950000000004</v>
      </c>
      <c r="H90" s="180">
        <f>SUM(H91:H95)</f>
        <v>0</v>
      </c>
      <c r="I90" s="179">
        <f>SUM(I91:I95)</f>
        <v>0</v>
      </c>
      <c r="J90" s="181"/>
      <c r="K90" s="180">
        <f>SUM(K91:K95)</f>
        <v>0</v>
      </c>
      <c r="L90" s="179">
        <f>SUM(L91:L95)</f>
        <v>0</v>
      </c>
      <c r="M90" s="179">
        <f>SUM(M91:M95)</f>
        <v>0</v>
      </c>
      <c r="N90" s="174">
        <f>SUM(N91:N95)</f>
        <v>136124.96</v>
      </c>
      <c r="O90" s="79"/>
      <c r="P90" s="177">
        <f>SUM(P91:P95)</f>
        <v>0</v>
      </c>
      <c r="Q90" s="25">
        <f>SUM(Q91:Q95)</f>
        <v>0</v>
      </c>
      <c r="R90" s="176">
        <f>SUM(R91:R95)</f>
        <v>0</v>
      </c>
      <c r="S90" s="175">
        <f>SUM(S91:S95)</f>
        <v>0</v>
      </c>
      <c r="T90" s="174">
        <f>SUM(T91:T95)</f>
        <v>0</v>
      </c>
      <c r="V90" s="209" t="s">
        <v>37</v>
      </c>
      <c r="W90" s="208">
        <f>SUM(W91:W95)</f>
        <v>6</v>
      </c>
      <c r="X90" s="25">
        <f>SUM(X91:X95)</f>
        <v>5602.82</v>
      </c>
    </row>
    <row r="91" spans="1:24">
      <c r="A91" s="172" t="s">
        <v>41</v>
      </c>
      <c r="B91" s="92">
        <v>18</v>
      </c>
      <c r="C91" s="90">
        <v>49992.14</v>
      </c>
      <c r="D91" s="141">
        <v>0</v>
      </c>
      <c r="E91" s="90">
        <v>0</v>
      </c>
      <c r="F91" s="141">
        <v>16</v>
      </c>
      <c r="G91" s="90">
        <v>22693.65</v>
      </c>
      <c r="H91" s="141">
        <v>0</v>
      </c>
      <c r="I91" s="91">
        <v>0</v>
      </c>
      <c r="J91" s="91">
        <v>0</v>
      </c>
      <c r="K91" s="92">
        <v>0</v>
      </c>
      <c r="L91" s="91">
        <v>0</v>
      </c>
      <c r="M91" s="91">
        <v>0</v>
      </c>
      <c r="N91" s="57">
        <f>C91+E91+G91+I91+J91+L91+M91</f>
        <v>72685.790000000008</v>
      </c>
      <c r="O91" s="81"/>
      <c r="P91" s="100"/>
      <c r="Q91" s="99"/>
      <c r="R91" s="166"/>
      <c r="S91" s="165"/>
      <c r="T91" s="164">
        <f>SUM(P91:S91)</f>
        <v>0</v>
      </c>
      <c r="V91" s="207">
        <v>75</v>
      </c>
      <c r="W91" s="205">
        <v>0</v>
      </c>
      <c r="X91" s="91">
        <v>0</v>
      </c>
    </row>
    <row r="92" spans="1:24">
      <c r="A92" s="143" t="s">
        <v>40</v>
      </c>
      <c r="B92" s="92"/>
      <c r="C92" s="90"/>
      <c r="D92" s="141">
        <v>0</v>
      </c>
      <c r="E92" s="90">
        <v>0</v>
      </c>
      <c r="F92" s="141"/>
      <c r="G92" s="90"/>
      <c r="H92" s="141">
        <v>0</v>
      </c>
      <c r="I92" s="91">
        <v>0</v>
      </c>
      <c r="J92" s="91">
        <v>0</v>
      </c>
      <c r="K92" s="92">
        <v>0</v>
      </c>
      <c r="L92" s="91">
        <v>0</v>
      </c>
      <c r="M92" s="91">
        <v>0</v>
      </c>
      <c r="N92" s="57">
        <f>C92+E92+G92+I92+J92+L92+M92</f>
        <v>0</v>
      </c>
      <c r="O92" s="81"/>
      <c r="P92" s="69"/>
      <c r="Q92" s="68"/>
      <c r="R92" s="155"/>
      <c r="S92" s="154"/>
      <c r="T92" s="67">
        <f>SUM(P92:S92)</f>
        <v>0</v>
      </c>
      <c r="V92" s="192">
        <v>74</v>
      </c>
      <c r="W92" s="141">
        <v>2</v>
      </c>
      <c r="X92" s="91">
        <v>2001.08</v>
      </c>
    </row>
    <row r="93" spans="1:24">
      <c r="A93" s="143" t="s">
        <v>39</v>
      </c>
      <c r="B93" s="92"/>
      <c r="C93" s="90"/>
      <c r="D93" s="141">
        <v>0</v>
      </c>
      <c r="E93" s="90">
        <v>0</v>
      </c>
      <c r="F93" s="141"/>
      <c r="G93" s="90"/>
      <c r="H93" s="141">
        <v>0</v>
      </c>
      <c r="I93" s="91">
        <v>0</v>
      </c>
      <c r="J93" s="91">
        <v>0</v>
      </c>
      <c r="K93" s="92">
        <v>0</v>
      </c>
      <c r="L93" s="91">
        <v>0</v>
      </c>
      <c r="M93" s="91">
        <v>0</v>
      </c>
      <c r="N93" s="57">
        <f>C93+E93+G93+I93+J93+L93+M93</f>
        <v>0</v>
      </c>
      <c r="O93" s="81"/>
      <c r="P93" s="69"/>
      <c r="Q93" s="68"/>
      <c r="R93" s="155"/>
      <c r="S93" s="154"/>
      <c r="T93" s="67">
        <f>SUM(P93:S93)</f>
        <v>0</v>
      </c>
      <c r="V93" s="192">
        <v>73</v>
      </c>
      <c r="W93" s="141">
        <v>2</v>
      </c>
      <c r="X93" s="91">
        <v>1766.68</v>
      </c>
    </row>
    <row r="94" spans="1:24">
      <c r="A94" s="143" t="s">
        <v>26</v>
      </c>
      <c r="B94" s="92">
        <v>9</v>
      </c>
      <c r="C94" s="90">
        <v>23865.87</v>
      </c>
      <c r="D94" s="141">
        <v>0</v>
      </c>
      <c r="E94" s="90">
        <v>0</v>
      </c>
      <c r="F94" s="141">
        <v>8</v>
      </c>
      <c r="G94" s="90">
        <v>10896.12</v>
      </c>
      <c r="H94" s="141">
        <v>0</v>
      </c>
      <c r="I94" s="91">
        <v>0</v>
      </c>
      <c r="J94" s="91">
        <v>0</v>
      </c>
      <c r="K94" s="92">
        <v>0</v>
      </c>
      <c r="L94" s="91">
        <v>0</v>
      </c>
      <c r="M94" s="91">
        <v>0</v>
      </c>
      <c r="N94" s="57">
        <f>C94+E94+G94+I94+J94+L94+M94</f>
        <v>34761.99</v>
      </c>
      <c r="O94" s="81"/>
      <c r="P94" s="69"/>
      <c r="Q94" s="68"/>
      <c r="R94" s="155"/>
      <c r="S94" s="154"/>
      <c r="T94" s="67">
        <f>SUM(P94:S94)</f>
        <v>0</v>
      </c>
      <c r="V94" s="192">
        <v>72</v>
      </c>
      <c r="W94" s="141">
        <v>2</v>
      </c>
      <c r="X94" s="91">
        <v>1835.06</v>
      </c>
    </row>
    <row r="95" spans="1:24" ht="12.75" thickBot="1">
      <c r="A95" s="142" t="s">
        <v>25</v>
      </c>
      <c r="B95" s="92">
        <v>7</v>
      </c>
      <c r="C95" s="90">
        <v>20151</v>
      </c>
      <c r="D95" s="141">
        <v>0</v>
      </c>
      <c r="E95" s="90">
        <v>0</v>
      </c>
      <c r="F95" s="141">
        <v>7</v>
      </c>
      <c r="G95" s="90">
        <v>8526.18</v>
      </c>
      <c r="H95" s="141">
        <v>0</v>
      </c>
      <c r="I95" s="91">
        <v>0</v>
      </c>
      <c r="J95" s="91">
        <v>0</v>
      </c>
      <c r="K95" s="92">
        <v>0</v>
      </c>
      <c r="L95" s="91">
        <v>0</v>
      </c>
      <c r="M95" s="91">
        <v>0</v>
      </c>
      <c r="N95" s="57">
        <f>C95+E95+G95+I95+J95+L95+M95</f>
        <v>28677.18</v>
      </c>
      <c r="O95" s="81"/>
      <c r="P95" s="56"/>
      <c r="Q95" s="55"/>
      <c r="R95" s="187"/>
      <c r="S95" s="186"/>
      <c r="T95" s="54">
        <f>SUM(P95:S95)</f>
        <v>0</v>
      </c>
      <c r="V95" s="191">
        <v>71</v>
      </c>
      <c r="W95" s="141">
        <v>0</v>
      </c>
      <c r="X95" s="91">
        <v>0</v>
      </c>
    </row>
    <row r="96" spans="1:24" ht="12.75" thickBot="1">
      <c r="A96" s="182" t="s">
        <v>38</v>
      </c>
      <c r="B96" s="180">
        <f>SUM(B97:B101)</f>
        <v>9</v>
      </c>
      <c r="C96" s="25">
        <f>SUM(C97:C101)</f>
        <v>26563.1</v>
      </c>
      <c r="D96" s="180">
        <f>SUM(D97:D101)</f>
        <v>0</v>
      </c>
      <c r="E96" s="25">
        <f>SUM(E97:E101)</f>
        <v>0</v>
      </c>
      <c r="F96" s="180">
        <f>SUM(F97:F101)</f>
        <v>0</v>
      </c>
      <c r="G96" s="25">
        <f>SUM(G97:G101)</f>
        <v>0</v>
      </c>
      <c r="H96" s="180">
        <f>SUM(H97:H101)</f>
        <v>0</v>
      </c>
      <c r="I96" s="179">
        <f>SUM(I97:I101)</f>
        <v>0</v>
      </c>
      <c r="J96" s="181"/>
      <c r="K96" s="180">
        <f>SUM(K97:K101)</f>
        <v>0</v>
      </c>
      <c r="L96" s="179">
        <f>SUM(L97:L101)</f>
        <v>0</v>
      </c>
      <c r="M96" s="179">
        <f>SUM(M97:M101)</f>
        <v>0</v>
      </c>
      <c r="N96" s="174">
        <f>SUM(N97:N101)</f>
        <v>26563.1</v>
      </c>
      <c r="O96" s="81"/>
      <c r="P96" s="177">
        <f>SUM(P97:P101)</f>
        <v>0</v>
      </c>
      <c r="Q96" s="25">
        <f>SUM(Q97:Q101)</f>
        <v>0</v>
      </c>
      <c r="R96" s="176">
        <f>SUM(R97:R101)</f>
        <v>0</v>
      </c>
      <c r="S96" s="175">
        <f>SUM(S97:S101)</f>
        <v>0</v>
      </c>
      <c r="T96" s="174">
        <f>SUM(T97:T101)</f>
        <v>0</v>
      </c>
      <c r="V96" s="202" t="s">
        <v>35</v>
      </c>
      <c r="W96" s="201">
        <f>SUM(W97:W102)</f>
        <v>2</v>
      </c>
      <c r="X96" s="25">
        <f>SUM(X97:X102)</f>
        <v>2018.08</v>
      </c>
    </row>
    <row r="97" spans="1:25">
      <c r="A97" s="172">
        <v>65</v>
      </c>
      <c r="B97" s="92">
        <v>5</v>
      </c>
      <c r="C97" s="90">
        <v>15687.1</v>
      </c>
      <c r="D97" s="141">
        <v>0</v>
      </c>
      <c r="E97" s="90">
        <v>0</v>
      </c>
      <c r="F97" s="141">
        <v>0</v>
      </c>
      <c r="G97" s="90">
        <v>0</v>
      </c>
      <c r="H97" s="141">
        <v>0</v>
      </c>
      <c r="I97" s="91">
        <v>0</v>
      </c>
      <c r="J97" s="91">
        <v>0</v>
      </c>
      <c r="K97" s="92">
        <v>0</v>
      </c>
      <c r="L97" s="91">
        <v>0</v>
      </c>
      <c r="M97" s="91">
        <v>0</v>
      </c>
      <c r="N97" s="57">
        <f>C97+E97+G97+I97+J97+L97+M97</f>
        <v>15687.1</v>
      </c>
      <c r="O97" s="81"/>
      <c r="P97" s="100"/>
      <c r="Q97" s="99"/>
      <c r="R97" s="166"/>
      <c r="S97" s="165"/>
      <c r="T97" s="164">
        <f>SUM(P97:S97)</f>
        <v>0</v>
      </c>
      <c r="V97" s="207">
        <v>85</v>
      </c>
      <c r="W97" s="205">
        <v>0</v>
      </c>
      <c r="X97" s="91">
        <v>0</v>
      </c>
    </row>
    <row r="98" spans="1:25">
      <c r="A98" s="143">
        <v>64</v>
      </c>
      <c r="B98" s="92"/>
      <c r="C98" s="90"/>
      <c r="D98" s="141">
        <v>0</v>
      </c>
      <c r="E98" s="90">
        <v>0</v>
      </c>
      <c r="F98" s="141">
        <v>0</v>
      </c>
      <c r="G98" s="90">
        <v>0</v>
      </c>
      <c r="H98" s="141">
        <v>0</v>
      </c>
      <c r="I98" s="91">
        <v>0</v>
      </c>
      <c r="J98" s="91">
        <v>0</v>
      </c>
      <c r="K98" s="92">
        <v>0</v>
      </c>
      <c r="L98" s="91">
        <v>0</v>
      </c>
      <c r="M98" s="91">
        <v>0</v>
      </c>
      <c r="N98" s="57">
        <f>C98+E98+G98+I98+J98+L98+M98</f>
        <v>0</v>
      </c>
      <c r="O98" s="81"/>
      <c r="P98" s="69"/>
      <c r="Q98" s="68"/>
      <c r="R98" s="155"/>
      <c r="S98" s="154"/>
      <c r="T98" s="67">
        <f>SUM(P98:S98)</f>
        <v>0</v>
      </c>
      <c r="V98" s="192">
        <v>84</v>
      </c>
      <c r="W98" s="205">
        <v>0</v>
      </c>
      <c r="X98" s="91">
        <v>0</v>
      </c>
    </row>
    <row r="99" spans="1:25">
      <c r="A99" s="143">
        <v>63</v>
      </c>
      <c r="B99" s="92">
        <v>1</v>
      </c>
      <c r="C99" s="90">
        <v>2575</v>
      </c>
      <c r="D99" s="141">
        <v>0</v>
      </c>
      <c r="E99" s="90">
        <v>0</v>
      </c>
      <c r="F99" s="141">
        <v>0</v>
      </c>
      <c r="G99" s="90">
        <v>0</v>
      </c>
      <c r="H99" s="141">
        <v>0</v>
      </c>
      <c r="I99" s="91">
        <v>0</v>
      </c>
      <c r="J99" s="91">
        <v>0</v>
      </c>
      <c r="K99" s="92">
        <v>0</v>
      </c>
      <c r="L99" s="91">
        <v>0</v>
      </c>
      <c r="M99" s="91">
        <v>0</v>
      </c>
      <c r="N99" s="57">
        <f>C99+E99+G99+I99+J99+L99+M99</f>
        <v>2575</v>
      </c>
      <c r="O99" s="81"/>
      <c r="P99" s="69"/>
      <c r="Q99" s="68"/>
      <c r="R99" s="155"/>
      <c r="S99" s="154"/>
      <c r="T99" s="67">
        <f>SUM(P99:S99)</f>
        <v>0</v>
      </c>
      <c r="V99" s="192">
        <v>83</v>
      </c>
      <c r="W99" s="205">
        <v>0</v>
      </c>
      <c r="X99" s="91">
        <v>0</v>
      </c>
    </row>
    <row r="100" spans="1:25">
      <c r="A100" s="143">
        <v>62</v>
      </c>
      <c r="B100" s="92">
        <v>3</v>
      </c>
      <c r="C100" s="90">
        <v>8301</v>
      </c>
      <c r="D100" s="141">
        <v>0</v>
      </c>
      <c r="E100" s="90">
        <v>0</v>
      </c>
      <c r="F100" s="141">
        <v>0</v>
      </c>
      <c r="G100" s="90">
        <v>0</v>
      </c>
      <c r="H100" s="141">
        <v>0</v>
      </c>
      <c r="I100" s="91">
        <v>0</v>
      </c>
      <c r="J100" s="91">
        <v>0</v>
      </c>
      <c r="K100" s="92">
        <v>0</v>
      </c>
      <c r="L100" s="91">
        <v>0</v>
      </c>
      <c r="M100" s="91">
        <v>0</v>
      </c>
      <c r="N100" s="57">
        <f>C100+E100+G100+I100+J100+L100+M100</f>
        <v>8301</v>
      </c>
      <c r="O100" s="81"/>
      <c r="P100" s="69"/>
      <c r="Q100" s="68"/>
      <c r="R100" s="155"/>
      <c r="S100" s="154"/>
      <c r="T100" s="67">
        <f>SUM(P100:S100)</f>
        <v>0</v>
      </c>
      <c r="V100" s="192">
        <v>82</v>
      </c>
      <c r="W100" s="141">
        <v>2</v>
      </c>
      <c r="X100" s="91">
        <v>2018.08</v>
      </c>
      <c r="Y100" s="8"/>
    </row>
    <row r="101" spans="1:25" ht="12.75" thickBot="1">
      <c r="A101" s="206">
        <v>61</v>
      </c>
      <c r="B101" s="92"/>
      <c r="C101" s="90"/>
      <c r="D101" s="141">
        <v>0</v>
      </c>
      <c r="E101" s="90">
        <v>0</v>
      </c>
      <c r="F101" s="141">
        <v>0</v>
      </c>
      <c r="G101" s="90">
        <v>0</v>
      </c>
      <c r="H101" s="141">
        <v>0</v>
      </c>
      <c r="I101" s="91">
        <v>0</v>
      </c>
      <c r="J101" s="91">
        <v>0</v>
      </c>
      <c r="K101" s="92">
        <v>0</v>
      </c>
      <c r="L101" s="91">
        <v>0</v>
      </c>
      <c r="M101" s="91">
        <v>0</v>
      </c>
      <c r="N101" s="57">
        <f>C101+E101+G101+I101+J101+L101+M101</f>
        <v>0</v>
      </c>
      <c r="O101" s="81"/>
      <c r="P101" s="56"/>
      <c r="Q101" s="55"/>
      <c r="R101" s="187"/>
      <c r="S101" s="186"/>
      <c r="T101" s="54">
        <f>SUM(P101:S101)</f>
        <v>0</v>
      </c>
      <c r="V101" s="192">
        <v>81</v>
      </c>
      <c r="W101" s="205">
        <v>0</v>
      </c>
      <c r="X101" s="91">
        <v>0</v>
      </c>
    </row>
    <row r="102" spans="1:25" ht="24.75" thickBot="1">
      <c r="A102" s="182" t="s">
        <v>37</v>
      </c>
      <c r="B102" s="194">
        <f>SUM(B103:B107)</f>
        <v>39</v>
      </c>
      <c r="C102" s="197">
        <f>SUM(C103:C107)</f>
        <v>110387.65</v>
      </c>
      <c r="D102" s="197">
        <f>SUM(D103:D107)</f>
        <v>0</v>
      </c>
      <c r="E102" s="197">
        <f>SUM(E103:E107)</f>
        <v>0</v>
      </c>
      <c r="F102" s="204">
        <f>SUM(F103:F107)</f>
        <v>20</v>
      </c>
      <c r="G102" s="197">
        <f>SUM(G103:G107)</f>
        <v>23299.359999999997</v>
      </c>
      <c r="H102" s="197">
        <f>SUM(H103:H107)</f>
        <v>0</v>
      </c>
      <c r="I102" s="197">
        <f>SUM(I103:I107)</f>
        <v>0</v>
      </c>
      <c r="J102" s="197">
        <f>SUM(J103:J107)</f>
        <v>0</v>
      </c>
      <c r="K102" s="204">
        <f>SUM(K103:K107)</f>
        <v>0</v>
      </c>
      <c r="L102" s="197">
        <f>SUM(L103:L107)</f>
        <v>0</v>
      </c>
      <c r="M102" s="197">
        <f>SUM(M103:M107)</f>
        <v>0</v>
      </c>
      <c r="N102" s="203">
        <f>SUM(N103:N107)</f>
        <v>133687.01</v>
      </c>
      <c r="O102" s="79"/>
      <c r="P102" s="177">
        <f>SUM(P103:P107)</f>
        <v>0</v>
      </c>
      <c r="Q102" s="25">
        <f>SUM(Q103:Q107)</f>
        <v>0</v>
      </c>
      <c r="R102" s="176">
        <f>SUM(R103:R107)</f>
        <v>0</v>
      </c>
      <c r="S102" s="175">
        <f>SUM(S103:S107)</f>
        <v>0</v>
      </c>
      <c r="T102" s="174">
        <f>SUM(T103:T107)</f>
        <v>0</v>
      </c>
      <c r="V102" s="192"/>
      <c r="W102" s="199"/>
      <c r="X102" s="200"/>
    </row>
    <row r="103" spans="1:25" ht="48.75" thickBot="1">
      <c r="A103" s="172">
        <v>75</v>
      </c>
      <c r="B103" s="92">
        <v>13</v>
      </c>
      <c r="C103" s="90">
        <v>36387</v>
      </c>
      <c r="D103" s="141">
        <v>0</v>
      </c>
      <c r="E103" s="90">
        <v>0</v>
      </c>
      <c r="F103" s="141">
        <v>5</v>
      </c>
      <c r="G103" s="90">
        <v>5994.56</v>
      </c>
      <c r="H103" s="141">
        <v>0</v>
      </c>
      <c r="I103" s="91">
        <v>0</v>
      </c>
      <c r="J103" s="91">
        <v>0</v>
      </c>
      <c r="K103" s="92">
        <v>0</v>
      </c>
      <c r="L103" s="91">
        <v>0</v>
      </c>
      <c r="M103" s="91">
        <v>0</v>
      </c>
      <c r="N103" s="57">
        <f>C103+E103+G103+I103+J103+L103+M103</f>
        <v>42381.56</v>
      </c>
      <c r="O103" s="81"/>
      <c r="P103" s="100"/>
      <c r="Q103" s="99"/>
      <c r="R103" s="166"/>
      <c r="S103" s="165"/>
      <c r="T103" s="164">
        <f>SUM(P103:S103)</f>
        <v>0</v>
      </c>
      <c r="V103" s="202" t="s">
        <v>36</v>
      </c>
      <c r="W103" s="201">
        <f>SUM(W104:W111)</f>
        <v>25</v>
      </c>
      <c r="X103" s="25">
        <f>SUM(X104:X111)</f>
        <v>40175.300000000003</v>
      </c>
    </row>
    <row r="104" spans="1:25">
      <c r="A104" s="143">
        <v>74</v>
      </c>
      <c r="B104" s="92">
        <v>2</v>
      </c>
      <c r="C104" s="90">
        <v>5374</v>
      </c>
      <c r="D104" s="141">
        <v>0</v>
      </c>
      <c r="E104" s="90">
        <v>0</v>
      </c>
      <c r="F104" s="141">
        <v>2</v>
      </c>
      <c r="G104" s="90">
        <v>1479.89</v>
      </c>
      <c r="H104" s="141">
        <v>0</v>
      </c>
      <c r="I104" s="91">
        <v>0</v>
      </c>
      <c r="J104" s="91">
        <v>0</v>
      </c>
      <c r="K104" s="92">
        <v>0</v>
      </c>
      <c r="L104" s="91">
        <v>0</v>
      </c>
      <c r="M104" s="91">
        <v>0</v>
      </c>
      <c r="N104" s="57">
        <f>C104+E104+G104+I104+J104+L104+M104</f>
        <v>6853.89</v>
      </c>
      <c r="O104" s="81"/>
      <c r="P104" s="69"/>
      <c r="Q104" s="68"/>
      <c r="R104" s="155"/>
      <c r="S104" s="154"/>
      <c r="T104" s="67">
        <f>SUM(P104:S104)</f>
        <v>0</v>
      </c>
      <c r="V104" s="192">
        <v>28</v>
      </c>
      <c r="W104" s="199"/>
      <c r="X104" s="200"/>
    </row>
    <row r="105" spans="1:25">
      <c r="A105" s="143">
        <v>73</v>
      </c>
      <c r="B105" s="92">
        <v>2</v>
      </c>
      <c r="C105" s="90">
        <v>5150</v>
      </c>
      <c r="D105" s="141">
        <v>0</v>
      </c>
      <c r="E105" s="90">
        <v>0</v>
      </c>
      <c r="F105" s="141">
        <v>1</v>
      </c>
      <c r="G105" s="90">
        <v>922.8</v>
      </c>
      <c r="H105" s="141">
        <v>0</v>
      </c>
      <c r="I105" s="93">
        <v>0</v>
      </c>
      <c r="J105" s="91">
        <v>0</v>
      </c>
      <c r="K105" s="92">
        <v>0</v>
      </c>
      <c r="L105" s="91">
        <v>0</v>
      </c>
      <c r="M105" s="91">
        <v>0</v>
      </c>
      <c r="N105" s="57">
        <f>C105+E105+G105+I105+J105+L105+M105</f>
        <v>6072.8</v>
      </c>
      <c r="O105" s="81"/>
      <c r="P105" s="69"/>
      <c r="Q105" s="68"/>
      <c r="R105" s="155"/>
      <c r="S105" s="154"/>
      <c r="T105" s="67">
        <f>SUM(P105:S105)</f>
        <v>0</v>
      </c>
      <c r="V105" s="192">
        <v>27</v>
      </c>
      <c r="W105" s="199">
        <v>1</v>
      </c>
      <c r="X105" s="198">
        <v>1106.6300000000001</v>
      </c>
    </row>
    <row r="106" spans="1:25">
      <c r="A106" s="143">
        <v>72</v>
      </c>
      <c r="B106" s="92">
        <v>10</v>
      </c>
      <c r="C106" s="90">
        <v>24630</v>
      </c>
      <c r="D106" s="141">
        <v>0</v>
      </c>
      <c r="E106" s="90">
        <v>0</v>
      </c>
      <c r="F106" s="141">
        <v>6</v>
      </c>
      <c r="G106" s="90">
        <v>8074.24</v>
      </c>
      <c r="H106" s="141">
        <v>0</v>
      </c>
      <c r="I106" s="93">
        <v>0</v>
      </c>
      <c r="J106" s="91">
        <v>0</v>
      </c>
      <c r="K106" s="92">
        <v>0</v>
      </c>
      <c r="L106" s="91">
        <v>0</v>
      </c>
      <c r="M106" s="91">
        <v>0</v>
      </c>
      <c r="N106" s="57">
        <f>C106+E106+G106+I106+J106+L106+M106</f>
        <v>32704.239999999998</v>
      </c>
      <c r="O106" s="81"/>
      <c r="P106" s="69"/>
      <c r="Q106" s="68"/>
      <c r="R106" s="155"/>
      <c r="S106" s="154"/>
      <c r="T106" s="67">
        <f>SUM(P106:S106)</f>
        <v>0</v>
      </c>
      <c r="V106" s="192">
        <v>26</v>
      </c>
      <c r="W106" s="199">
        <v>5</v>
      </c>
      <c r="X106" s="198">
        <v>10015.58</v>
      </c>
    </row>
    <row r="107" spans="1:25" ht="12.75" thickBot="1">
      <c r="A107" s="142">
        <v>71</v>
      </c>
      <c r="B107" s="92">
        <v>12</v>
      </c>
      <c r="C107" s="90">
        <v>38846.65</v>
      </c>
      <c r="D107" s="141">
        <v>0</v>
      </c>
      <c r="E107" s="90">
        <v>0</v>
      </c>
      <c r="F107" s="141">
        <v>6</v>
      </c>
      <c r="G107" s="90">
        <v>6827.87</v>
      </c>
      <c r="H107" s="141">
        <v>0</v>
      </c>
      <c r="I107" s="93">
        <v>0</v>
      </c>
      <c r="J107" s="91">
        <v>0</v>
      </c>
      <c r="K107" s="92">
        <v>0</v>
      </c>
      <c r="L107" s="91">
        <v>0</v>
      </c>
      <c r="M107" s="91">
        <v>0</v>
      </c>
      <c r="N107" s="57">
        <f>C107+E107+G107+I107+J107+L107+M107</f>
        <v>45674.520000000004</v>
      </c>
      <c r="O107" s="81"/>
      <c r="P107" s="56"/>
      <c r="Q107" s="55"/>
      <c r="R107" s="187"/>
      <c r="S107" s="186"/>
      <c r="T107" s="54">
        <f>SUM(P107:S107)</f>
        <v>0</v>
      </c>
      <c r="V107" s="192">
        <v>25</v>
      </c>
      <c r="W107" s="141">
        <v>3</v>
      </c>
      <c r="X107" s="190">
        <v>2722.09</v>
      </c>
    </row>
    <row r="108" spans="1:25" ht="12.75" thickBot="1">
      <c r="A108" s="182" t="s">
        <v>35</v>
      </c>
      <c r="B108" s="194">
        <f>SUM(B109:B113)</f>
        <v>7</v>
      </c>
      <c r="C108" s="197">
        <f>SUM(C109:C113)</f>
        <v>19431.400000000001</v>
      </c>
      <c r="D108" s="194">
        <f>SUM(D109:D113)</f>
        <v>0</v>
      </c>
      <c r="E108" s="197">
        <f>SUM(E109:E113)</f>
        <v>0</v>
      </c>
      <c r="F108" s="194">
        <f>SUM(F109:F113)</f>
        <v>0</v>
      </c>
      <c r="G108" s="197">
        <f>SUM(G109:G113)</f>
        <v>0</v>
      </c>
      <c r="H108" s="194">
        <f>SUM(H109:H113)</f>
        <v>0</v>
      </c>
      <c r="I108" s="196">
        <f>SUM(I109:I113)</f>
        <v>0</v>
      </c>
      <c r="J108" s="195"/>
      <c r="K108" s="194">
        <f>SUM(K109:K113)</f>
        <v>0</v>
      </c>
      <c r="L108" s="193">
        <f>SUM(L109:L113)</f>
        <v>0</v>
      </c>
      <c r="M108" s="193">
        <f>SUM(M109:M113)</f>
        <v>0</v>
      </c>
      <c r="N108" s="178">
        <f>SUM(N109:N113)</f>
        <v>19431.400000000001</v>
      </c>
      <c r="O108" s="79"/>
      <c r="P108" s="177">
        <f>SUM(P109:P113)</f>
        <v>0</v>
      </c>
      <c r="Q108" s="25">
        <f>SUM(Q109:Q113)</f>
        <v>0</v>
      </c>
      <c r="R108" s="176">
        <f>SUM(R109:R113)</f>
        <v>0</v>
      </c>
      <c r="S108" s="175">
        <f>SUM(S109:S113)</f>
        <v>0</v>
      </c>
      <c r="T108" s="174">
        <f>SUM(T109:T113)</f>
        <v>0</v>
      </c>
      <c r="V108" s="192">
        <v>24</v>
      </c>
      <c r="W108" s="141">
        <v>2</v>
      </c>
      <c r="X108" s="190">
        <v>1951.01</v>
      </c>
    </row>
    <row r="109" spans="1:25">
      <c r="A109" s="172">
        <v>85</v>
      </c>
      <c r="B109" s="92">
        <v>4</v>
      </c>
      <c r="C109" s="90">
        <v>12042.4</v>
      </c>
      <c r="D109" s="141">
        <v>0</v>
      </c>
      <c r="E109" s="90">
        <v>0</v>
      </c>
      <c r="F109" s="141">
        <v>0</v>
      </c>
      <c r="G109" s="90">
        <v>0</v>
      </c>
      <c r="H109" s="141">
        <v>0</v>
      </c>
      <c r="I109" s="91">
        <v>0</v>
      </c>
      <c r="J109" s="91">
        <v>0</v>
      </c>
      <c r="K109" s="91"/>
      <c r="L109" s="91">
        <v>0</v>
      </c>
      <c r="M109" s="91">
        <v>0</v>
      </c>
      <c r="N109" s="57">
        <f>C109+E109+G109+I109+J109+L109+M109</f>
        <v>12042.4</v>
      </c>
      <c r="O109" s="81"/>
      <c r="P109" s="100"/>
      <c r="Q109" s="99"/>
      <c r="R109" s="166"/>
      <c r="S109" s="165"/>
      <c r="T109" s="164">
        <f>SUM(P109:S109)</f>
        <v>0</v>
      </c>
      <c r="V109" s="192">
        <v>55</v>
      </c>
      <c r="W109" s="141">
        <v>8</v>
      </c>
      <c r="X109" s="190">
        <v>14820.65</v>
      </c>
    </row>
    <row r="110" spans="1:25">
      <c r="A110" s="143">
        <v>84</v>
      </c>
      <c r="B110" s="92">
        <v>0</v>
      </c>
      <c r="C110" s="90">
        <v>0</v>
      </c>
      <c r="D110" s="141">
        <v>0</v>
      </c>
      <c r="E110" s="90">
        <v>0</v>
      </c>
      <c r="F110" s="141">
        <v>0</v>
      </c>
      <c r="G110" s="90">
        <v>0</v>
      </c>
      <c r="H110" s="141">
        <v>0</v>
      </c>
      <c r="I110" s="91">
        <v>0</v>
      </c>
      <c r="J110" s="91">
        <v>0</v>
      </c>
      <c r="K110" s="91"/>
      <c r="L110" s="91">
        <v>0</v>
      </c>
      <c r="M110" s="91">
        <v>0</v>
      </c>
      <c r="N110" s="57">
        <f>C110+E110+G110+I110+J110+L110+M110</f>
        <v>0</v>
      </c>
      <c r="O110" s="81"/>
      <c r="P110" s="69"/>
      <c r="Q110" s="68"/>
      <c r="R110" s="155"/>
      <c r="S110" s="154"/>
      <c r="T110" s="67">
        <f>SUM(P110:S110)</f>
        <v>0</v>
      </c>
      <c r="V110" s="192">
        <v>54</v>
      </c>
      <c r="W110" s="141">
        <v>1</v>
      </c>
      <c r="X110" s="190">
        <v>990.09</v>
      </c>
    </row>
    <row r="111" spans="1:25" ht="12.75" thickBot="1">
      <c r="A111" s="143">
        <v>83</v>
      </c>
      <c r="B111" s="92">
        <v>0</v>
      </c>
      <c r="C111" s="90">
        <v>0</v>
      </c>
      <c r="D111" s="141">
        <v>0</v>
      </c>
      <c r="E111" s="90">
        <v>0</v>
      </c>
      <c r="F111" s="141">
        <v>0</v>
      </c>
      <c r="G111" s="90">
        <v>0</v>
      </c>
      <c r="H111" s="141">
        <v>0</v>
      </c>
      <c r="I111" s="91">
        <v>0</v>
      </c>
      <c r="J111" s="91">
        <v>0</v>
      </c>
      <c r="K111" s="91"/>
      <c r="L111" s="91">
        <v>0</v>
      </c>
      <c r="M111" s="91">
        <v>0</v>
      </c>
      <c r="N111" s="57">
        <f>C111+E111+G111+I111+J111+L111+M111</f>
        <v>0</v>
      </c>
      <c r="O111" s="81"/>
      <c r="P111" s="69"/>
      <c r="Q111" s="68"/>
      <c r="R111" s="155"/>
      <c r="S111" s="154"/>
      <c r="T111" s="67">
        <f>SUM(P111:S111)</f>
        <v>0</v>
      </c>
      <c r="V111" s="191">
        <v>53</v>
      </c>
      <c r="W111" s="141">
        <v>5</v>
      </c>
      <c r="X111" s="190">
        <v>8569.25</v>
      </c>
    </row>
    <row r="112" spans="1:25" ht="24.75" thickBot="1">
      <c r="A112" s="143">
        <v>82</v>
      </c>
      <c r="B112" s="92">
        <v>3</v>
      </c>
      <c r="C112" s="90">
        <v>7389</v>
      </c>
      <c r="D112" s="141">
        <v>0</v>
      </c>
      <c r="E112" s="90">
        <v>0</v>
      </c>
      <c r="F112" s="141">
        <v>0</v>
      </c>
      <c r="G112" s="90">
        <v>0</v>
      </c>
      <c r="H112" s="141">
        <v>0</v>
      </c>
      <c r="I112" s="91">
        <v>0</v>
      </c>
      <c r="J112" s="91">
        <v>0</v>
      </c>
      <c r="K112" s="91"/>
      <c r="L112" s="91">
        <v>0</v>
      </c>
      <c r="M112" s="91">
        <v>0</v>
      </c>
      <c r="N112" s="57">
        <f>C112+E112+G112+I112+J112+L112+M112</f>
        <v>7389</v>
      </c>
      <c r="O112" s="81"/>
      <c r="P112" s="69"/>
      <c r="Q112" s="68"/>
      <c r="R112" s="155"/>
      <c r="S112" s="154"/>
      <c r="T112" s="67">
        <f>SUM(P112:S112)</f>
        <v>0</v>
      </c>
      <c r="V112" s="189" t="s">
        <v>23</v>
      </c>
      <c r="W112" s="188">
        <f>+W51+W58+W103+W96+W90+W84+W78+W72+W66</f>
        <v>543</v>
      </c>
      <c r="X112" s="129">
        <f>+X51+X58+X103+X96+X90+X84+X78+X72+X66</f>
        <v>882518.04</v>
      </c>
    </row>
    <row r="113" spans="1:26" ht="24.75" thickBot="1">
      <c r="A113" s="142">
        <v>81</v>
      </c>
      <c r="B113" s="92">
        <v>0</v>
      </c>
      <c r="C113" s="90">
        <v>0</v>
      </c>
      <c r="D113" s="141">
        <v>0</v>
      </c>
      <c r="E113" s="90">
        <v>0</v>
      </c>
      <c r="F113" s="141">
        <v>0</v>
      </c>
      <c r="G113" s="90">
        <v>0</v>
      </c>
      <c r="H113" s="141">
        <v>0</v>
      </c>
      <c r="I113" s="93">
        <v>0</v>
      </c>
      <c r="J113" s="91">
        <v>0</v>
      </c>
      <c r="K113" s="92">
        <v>0</v>
      </c>
      <c r="L113" s="91">
        <v>0</v>
      </c>
      <c r="M113" s="91">
        <v>0</v>
      </c>
      <c r="N113" s="57">
        <f>C113+E113+G113+I113+J113+L113+M113</f>
        <v>0</v>
      </c>
      <c r="O113" s="81"/>
      <c r="P113" s="56"/>
      <c r="Q113" s="55"/>
      <c r="R113" s="187"/>
      <c r="S113" s="186"/>
      <c r="T113" s="54">
        <f>SUM(P113:S113)</f>
        <v>0</v>
      </c>
      <c r="V113" s="185" t="s">
        <v>21</v>
      </c>
      <c r="W113" s="184">
        <f>+W49+W112</f>
        <v>707</v>
      </c>
      <c r="X113" s="183">
        <f>+X49+X112</f>
        <v>1060356.8</v>
      </c>
      <c r="Z113" s="8"/>
    </row>
    <row r="114" spans="1:26" ht="36.75" thickBot="1">
      <c r="A114" s="182" t="s">
        <v>34</v>
      </c>
      <c r="B114" s="180">
        <f>SUM(B115:B122)</f>
        <v>45</v>
      </c>
      <c r="C114" s="25">
        <f>SUM(C115:C122)</f>
        <v>129307.70000000001</v>
      </c>
      <c r="D114" s="180">
        <f>SUM(D115:D122)</f>
        <v>0</v>
      </c>
      <c r="E114" s="25">
        <f>SUM(E115:E122)</f>
        <v>0</v>
      </c>
      <c r="F114" s="180">
        <f>SUM(F115:F122)</f>
        <v>31</v>
      </c>
      <c r="G114" s="25">
        <f>SUM(G115:G122)</f>
        <v>34430.51</v>
      </c>
      <c r="H114" s="180">
        <f>SUM(H115:H122)</f>
        <v>0</v>
      </c>
      <c r="I114" s="179">
        <f>SUM(I115:I122)</f>
        <v>0</v>
      </c>
      <c r="J114" s="181"/>
      <c r="K114" s="180">
        <f>SUM(K115:K122)</f>
        <v>0</v>
      </c>
      <c r="L114" s="179">
        <f>SUM(L115:L122)</f>
        <v>0</v>
      </c>
      <c r="M114" s="179">
        <f>SUM(M115:M122)</f>
        <v>0</v>
      </c>
      <c r="N114" s="178">
        <f>SUM(N115:N122)</f>
        <v>163738.21000000002</v>
      </c>
      <c r="O114" s="81"/>
      <c r="P114" s="177">
        <f>SUM(P115:P122)</f>
        <v>0</v>
      </c>
      <c r="Q114" s="25">
        <f>SUM(Q115:Q122)</f>
        <v>0</v>
      </c>
      <c r="R114" s="176">
        <f>SUM(R115:R122)</f>
        <v>0</v>
      </c>
      <c r="S114" s="175">
        <f>SUM(S115:S122)</f>
        <v>0</v>
      </c>
      <c r="T114" s="174">
        <f>SUM(T115:T122)</f>
        <v>0</v>
      </c>
      <c r="V114" s="173" t="s">
        <v>33</v>
      </c>
      <c r="W114" s="141">
        <v>5</v>
      </c>
      <c r="X114" s="91">
        <v>1868.98</v>
      </c>
    </row>
    <row r="115" spans="1:26" ht="12.75" thickBot="1">
      <c r="A115" s="172">
        <v>28</v>
      </c>
      <c r="B115" s="160">
        <v>19</v>
      </c>
      <c r="C115" s="68">
        <v>57702.8</v>
      </c>
      <c r="D115" s="160"/>
      <c r="E115" s="161"/>
      <c r="F115" s="160">
        <v>12</v>
      </c>
      <c r="G115" s="161">
        <v>14065.65</v>
      </c>
      <c r="H115" s="171"/>
      <c r="I115" s="170"/>
      <c r="J115" s="169"/>
      <c r="K115" s="168"/>
      <c r="L115" s="167"/>
      <c r="M115" s="165"/>
      <c r="N115" s="57">
        <f>C115+E115+G115+I115+J115+L115+M115</f>
        <v>71768.45</v>
      </c>
      <c r="O115" s="81"/>
      <c r="P115" s="100"/>
      <c r="Q115" s="99"/>
      <c r="R115" s="166"/>
      <c r="S115" s="165"/>
      <c r="T115" s="164">
        <f>SUM(P115:S115)</f>
        <v>0</v>
      </c>
      <c r="V115" s="163" t="s">
        <v>32</v>
      </c>
      <c r="W115" s="149"/>
      <c r="X115" s="148"/>
    </row>
    <row r="116" spans="1:26" ht="12.75" thickBot="1">
      <c r="A116" s="143">
        <v>27</v>
      </c>
      <c r="B116" s="160">
        <v>1</v>
      </c>
      <c r="C116" s="68">
        <v>2687</v>
      </c>
      <c r="D116" s="160"/>
      <c r="E116" s="161"/>
      <c r="F116" s="160"/>
      <c r="G116" s="161">
        <v>1172.1600000000001</v>
      </c>
      <c r="H116" s="160"/>
      <c r="I116" s="159"/>
      <c r="J116" s="158"/>
      <c r="K116" s="157"/>
      <c r="L116" s="156"/>
      <c r="M116" s="154"/>
      <c r="N116" s="57">
        <f>C116+E116+G116+I116+J116+L116+M116</f>
        <v>3859.16</v>
      </c>
      <c r="O116" s="81"/>
      <c r="P116" s="69"/>
      <c r="Q116" s="68"/>
      <c r="R116" s="155"/>
      <c r="S116" s="154"/>
      <c r="T116" s="67">
        <f>SUM(P116:S116)</f>
        <v>0</v>
      </c>
      <c r="V116" s="150" t="s">
        <v>31</v>
      </c>
      <c r="W116" s="153"/>
      <c r="X116" s="162"/>
    </row>
    <row r="117" spans="1:26" ht="12.75" thickBot="1">
      <c r="A117" s="143">
        <v>26</v>
      </c>
      <c r="B117" s="160">
        <v>2</v>
      </c>
      <c r="C117" s="82">
        <v>5150</v>
      </c>
      <c r="D117" s="160"/>
      <c r="E117" s="161"/>
      <c r="F117" s="160">
        <v>2</v>
      </c>
      <c r="G117" s="161">
        <v>2251.7399999999998</v>
      </c>
      <c r="H117" s="160"/>
      <c r="I117" s="159"/>
      <c r="J117" s="158"/>
      <c r="K117" s="157"/>
      <c r="L117" s="156"/>
      <c r="M117" s="154"/>
      <c r="N117" s="57">
        <f>C117+E117+G117+I117+J117+L117+M117</f>
        <v>7401.74</v>
      </c>
      <c r="O117" s="81"/>
      <c r="P117" s="69"/>
      <c r="Q117" s="68"/>
      <c r="R117" s="155"/>
      <c r="S117" s="154"/>
      <c r="T117" s="67">
        <f>SUM(P117:S117)</f>
        <v>0</v>
      </c>
      <c r="V117" s="150" t="s">
        <v>30</v>
      </c>
      <c r="W117" s="153"/>
      <c r="X117" s="152"/>
    </row>
    <row r="118" spans="1:26" ht="12.75" thickBot="1">
      <c r="A118" s="143">
        <v>25</v>
      </c>
      <c r="B118" s="141">
        <v>5</v>
      </c>
      <c r="C118" s="90">
        <v>12315</v>
      </c>
      <c r="D118" s="141">
        <v>0</v>
      </c>
      <c r="E118" s="90">
        <v>0</v>
      </c>
      <c r="F118" s="141">
        <v>5</v>
      </c>
      <c r="G118" s="90">
        <v>5613.94</v>
      </c>
      <c r="H118" s="141">
        <v>0</v>
      </c>
      <c r="I118" s="91">
        <v>0</v>
      </c>
      <c r="J118" s="91">
        <v>0</v>
      </c>
      <c r="K118" s="92">
        <v>0</v>
      </c>
      <c r="L118" s="91">
        <v>0</v>
      </c>
      <c r="M118" s="91">
        <v>0</v>
      </c>
      <c r="N118" s="57">
        <f>C118+E118+G118+I118+J118+L118+M118</f>
        <v>17928.939999999999</v>
      </c>
      <c r="O118" s="141">
        <v>0</v>
      </c>
      <c r="P118" s="90">
        <v>0</v>
      </c>
      <c r="Q118" s="90">
        <v>0</v>
      </c>
      <c r="R118" s="141">
        <v>0</v>
      </c>
      <c r="S118" s="90">
        <v>0</v>
      </c>
      <c r="T118" s="140">
        <v>0</v>
      </c>
      <c r="V118" s="128" t="s">
        <v>29</v>
      </c>
      <c r="W118" s="127"/>
      <c r="X118" s="151"/>
    </row>
    <row r="119" spans="1:26" ht="12.75" thickBot="1">
      <c r="A119" s="143">
        <v>24</v>
      </c>
      <c r="B119" s="141">
        <v>9</v>
      </c>
      <c r="C119" s="90">
        <v>33585</v>
      </c>
      <c r="D119" s="141">
        <v>0</v>
      </c>
      <c r="E119" s="90">
        <v>0</v>
      </c>
      <c r="F119" s="141">
        <v>8</v>
      </c>
      <c r="G119" s="90">
        <v>7804.72</v>
      </c>
      <c r="H119" s="141">
        <v>0</v>
      </c>
      <c r="I119" s="91">
        <v>0</v>
      </c>
      <c r="J119" s="91">
        <v>0</v>
      </c>
      <c r="K119" s="92">
        <v>0</v>
      </c>
      <c r="L119" s="91">
        <v>0</v>
      </c>
      <c r="M119" s="91">
        <v>0</v>
      </c>
      <c r="N119" s="57">
        <f>C119+E119+G119+I119+J119+L119+M119</f>
        <v>41389.72</v>
      </c>
      <c r="O119" s="141">
        <v>0</v>
      </c>
      <c r="P119" s="90">
        <v>0</v>
      </c>
      <c r="Q119" s="90">
        <v>0</v>
      </c>
      <c r="R119" s="141">
        <v>0</v>
      </c>
      <c r="S119" s="90">
        <v>0</v>
      </c>
      <c r="T119" s="140">
        <v>0</v>
      </c>
      <c r="V119" s="150" t="s">
        <v>28</v>
      </c>
      <c r="W119" s="149"/>
      <c r="X119" s="148"/>
      <c r="Z119" s="14"/>
    </row>
    <row r="120" spans="1:26" ht="12.75" thickBot="1">
      <c r="A120" s="147">
        <v>55</v>
      </c>
      <c r="B120" s="141">
        <v>9</v>
      </c>
      <c r="C120" s="90">
        <v>17867.900000000001</v>
      </c>
      <c r="D120" s="141">
        <v>0</v>
      </c>
      <c r="E120" s="90">
        <v>0</v>
      </c>
      <c r="F120" s="141">
        <v>4</v>
      </c>
      <c r="G120" s="90">
        <v>3522.3</v>
      </c>
      <c r="H120" s="141">
        <v>0</v>
      </c>
      <c r="I120" s="93">
        <v>0</v>
      </c>
      <c r="J120" s="91">
        <v>0</v>
      </c>
      <c r="K120" s="92">
        <v>0</v>
      </c>
      <c r="L120" s="91">
        <v>0</v>
      </c>
      <c r="M120" s="91">
        <v>0</v>
      </c>
      <c r="N120" s="57">
        <f>C120+E120+G120+I120+J120+L120+M120</f>
        <v>21390.2</v>
      </c>
      <c r="O120" s="141">
        <v>0</v>
      </c>
      <c r="P120" s="90">
        <v>0</v>
      </c>
      <c r="Q120" s="90">
        <v>0</v>
      </c>
      <c r="R120" s="141"/>
      <c r="S120" s="90"/>
      <c r="T120" s="140">
        <v>0</v>
      </c>
      <c r="V120" s="146" t="s">
        <v>27</v>
      </c>
      <c r="W120" s="145">
        <f>W113+W114+W119</f>
        <v>712</v>
      </c>
      <c r="X120" s="144">
        <f>+X114+X113</f>
        <v>1062225.78</v>
      </c>
      <c r="Y120" s="14"/>
      <c r="Z120" s="8"/>
    </row>
    <row r="121" spans="1:26" ht="12.75" thickBot="1">
      <c r="A121" s="143" t="s">
        <v>26</v>
      </c>
      <c r="B121" s="92"/>
      <c r="C121" s="91"/>
      <c r="D121" s="92">
        <v>0</v>
      </c>
      <c r="E121" s="91">
        <v>0</v>
      </c>
      <c r="F121" s="92"/>
      <c r="G121" s="91"/>
      <c r="H121" s="92">
        <v>0</v>
      </c>
      <c r="I121" s="93">
        <v>0</v>
      </c>
      <c r="J121" s="91">
        <v>0</v>
      </c>
      <c r="K121" s="92">
        <v>0</v>
      </c>
      <c r="L121" s="91">
        <v>0</v>
      </c>
      <c r="M121" s="91">
        <v>0</v>
      </c>
      <c r="N121" s="57">
        <f>C121+E121+G121+I121+J121+L121+M121</f>
        <v>0</v>
      </c>
      <c r="O121" s="141">
        <v>0</v>
      </c>
      <c r="P121" s="90">
        <v>0</v>
      </c>
      <c r="Q121" s="90">
        <v>0</v>
      </c>
      <c r="R121" s="141"/>
      <c r="S121" s="90"/>
      <c r="T121" s="140">
        <v>0</v>
      </c>
    </row>
    <row r="122" spans="1:26" ht="12.75" thickBot="1">
      <c r="A122" s="142" t="s">
        <v>25</v>
      </c>
      <c r="B122" s="92"/>
      <c r="C122" s="91"/>
      <c r="D122" s="92">
        <v>0</v>
      </c>
      <c r="E122" s="91">
        <v>0</v>
      </c>
      <c r="F122" s="92"/>
      <c r="G122" s="91"/>
      <c r="H122" s="92">
        <v>0</v>
      </c>
      <c r="I122" s="93">
        <v>0</v>
      </c>
      <c r="J122" s="91">
        <v>0</v>
      </c>
      <c r="K122" s="92">
        <v>0</v>
      </c>
      <c r="L122" s="91">
        <v>0</v>
      </c>
      <c r="M122" s="91">
        <v>0</v>
      </c>
      <c r="N122" s="57">
        <f>C122+E122+G122+I122+J122+L122+M122</f>
        <v>0</v>
      </c>
      <c r="O122" s="141">
        <v>0</v>
      </c>
      <c r="P122" s="90">
        <v>0</v>
      </c>
      <c r="Q122" s="90">
        <v>0</v>
      </c>
      <c r="R122" s="141"/>
      <c r="S122" s="90"/>
      <c r="T122" s="140">
        <v>0</v>
      </c>
      <c r="V122" s="139" t="s">
        <v>24</v>
      </c>
      <c r="W122" s="138"/>
      <c r="X122" s="137"/>
    </row>
    <row r="123" spans="1:26" ht="24.75" thickBot="1">
      <c r="A123" s="136" t="s">
        <v>23</v>
      </c>
      <c r="B123" s="133">
        <f>+B114+B108+B102+B96+B90+B84+B77+B71+B65+B58+B51</f>
        <v>1251</v>
      </c>
      <c r="C123" s="47">
        <f>+C114+C108+C102+C96+C90+C84+C77+C65+C58+C51</f>
        <v>3790652.83</v>
      </c>
      <c r="D123" s="133">
        <f>+D114+D108+D102+D96+D90+D84+D77+D71+D65+D58+D51</f>
        <v>1</v>
      </c>
      <c r="E123" s="47">
        <f>+E114+E108+E102+E96+E90+E84+E77+E71+E65+E58+E51</f>
        <v>5168</v>
      </c>
      <c r="F123" s="135">
        <f>+F114+F108+F102+F96+F90+F84+F77+F71+F65+F58+F51</f>
        <v>794</v>
      </c>
      <c r="G123" s="134">
        <f>+G114+G108+G102+G96+G90+G84+G77+G71+G65+G58+G51</f>
        <v>615927.71000000008</v>
      </c>
      <c r="H123" s="135">
        <f>+H114+H108+H102+H96+H90+H84+H77+H71+H65+H58+H51</f>
        <v>0</v>
      </c>
      <c r="I123" s="134">
        <f>+I114+I108+I102+I96+I90+I84+I77+I71+I65+I58+I51</f>
        <v>0</v>
      </c>
      <c r="J123" s="134">
        <f>+J114+J108+J102+J96+J90+J84+J77+J71+J65+J58+J51</f>
        <v>0</v>
      </c>
      <c r="K123" s="133">
        <f>+K114+K108+K102+K96+K90+K84+K77+K71+K65+K58+K51</f>
        <v>0</v>
      </c>
      <c r="L123" s="48">
        <f>+L114+L108+L102+L96+L90+L84+L77+L71+L65+L58+L51</f>
        <v>0</v>
      </c>
      <c r="M123" s="48">
        <f>+M114+M108+M102+M96+M90+M84+M77+M71+M65+M58+M51</f>
        <v>0</v>
      </c>
      <c r="N123" s="131">
        <f>+N114+N108+N102+N96+N90+N84+N77+N71+N65+N58+N51</f>
        <v>4411748.54</v>
      </c>
      <c r="O123" s="120"/>
      <c r="P123" s="132">
        <f>+P114+P108+P102+P96+P90+P84+P77+P71+P65+P58+P51</f>
        <v>0</v>
      </c>
      <c r="Q123" s="47">
        <f>+Q114+Q108+Q102+Q96+Q90+Q84+Q77+Q71+Q65+Q58+Q51</f>
        <v>0</v>
      </c>
      <c r="R123" s="131">
        <f>+R114+R108+R102+R96+R90+R84+R77+R71+R65+R58+R51</f>
        <v>0</v>
      </c>
      <c r="S123" s="130">
        <f>+S114+S108+S102+S96+S90+S84+S77+S71+S65+S58+S51</f>
        <v>0</v>
      </c>
      <c r="T123" s="129">
        <f>+T114+T108+T102+T96+T90+T84+T77+T71+T65+T58+T51</f>
        <v>0</v>
      </c>
      <c r="V123" s="128" t="s">
        <v>22</v>
      </c>
      <c r="W123" s="127"/>
      <c r="X123" s="126"/>
    </row>
    <row r="124" spans="1:26" ht="24.75" thickBot="1">
      <c r="A124" s="125" t="s">
        <v>21</v>
      </c>
      <c r="B124" s="124">
        <f>SUM(B123+B49)</f>
        <v>1431</v>
      </c>
      <c r="C124" s="123">
        <f>+C123+C49</f>
        <v>3969912.38</v>
      </c>
      <c r="D124" s="124">
        <f>D49+D123</f>
        <v>1</v>
      </c>
      <c r="E124" s="123">
        <f>E49+E123</f>
        <v>5168</v>
      </c>
      <c r="F124" s="124">
        <f>F49+F123</f>
        <v>794</v>
      </c>
      <c r="G124" s="123">
        <f>G49+G123</f>
        <v>615927.71000000008</v>
      </c>
      <c r="H124" s="122">
        <f>H49+H123</f>
        <v>163</v>
      </c>
      <c r="I124" s="121">
        <f>I49+I123</f>
        <v>223772.96</v>
      </c>
      <c r="J124" s="121">
        <f>J49+J123</f>
        <v>0</v>
      </c>
      <c r="K124" s="122">
        <f>K49+K123</f>
        <v>0</v>
      </c>
      <c r="L124" s="121">
        <f>L49+L123</f>
        <v>0</v>
      </c>
      <c r="M124" s="121">
        <f>M49+M123</f>
        <v>0</v>
      </c>
      <c r="N124" s="115">
        <f>N49+N123</f>
        <v>4814781.05</v>
      </c>
      <c r="O124" s="120"/>
      <c r="P124" s="119">
        <f>P49+P123</f>
        <v>0</v>
      </c>
      <c r="Q124" s="118">
        <f>Q49+Q123</f>
        <v>0</v>
      </c>
      <c r="R124" s="117">
        <f>R49+R123</f>
        <v>0</v>
      </c>
      <c r="S124" s="116">
        <f>S49+S123</f>
        <v>0</v>
      </c>
      <c r="T124" s="115">
        <f>T49+T123</f>
        <v>0</v>
      </c>
      <c r="V124" s="114"/>
      <c r="W124" s="113"/>
      <c r="X124" s="112"/>
    </row>
    <row r="125" spans="1:26" s="9" customFormat="1" ht="36">
      <c r="A125" s="111" t="s">
        <v>20</v>
      </c>
      <c r="B125" s="108">
        <v>1431</v>
      </c>
      <c r="C125" s="91">
        <v>228524.69</v>
      </c>
      <c r="D125" s="110"/>
      <c r="E125" s="109"/>
      <c r="F125" s="108"/>
      <c r="G125" s="107"/>
      <c r="H125" s="104"/>
      <c r="I125" s="106"/>
      <c r="J125" s="105"/>
      <c r="K125" s="104"/>
      <c r="L125" s="103"/>
      <c r="M125" s="102"/>
      <c r="N125" s="57">
        <f>C125+E125+G125+I125+J125+L125+M125</f>
        <v>228524.69</v>
      </c>
      <c r="O125" s="101"/>
      <c r="P125" s="100"/>
      <c r="Q125" s="99"/>
      <c r="R125" s="100"/>
      <c r="S125" s="99"/>
      <c r="T125" s="98">
        <f>SUM(P125:S125)</f>
        <v>0</v>
      </c>
      <c r="W125" s="17"/>
      <c r="X125" s="97"/>
    </row>
    <row r="126" spans="1:26" ht="36">
      <c r="A126" s="87" t="s">
        <v>19</v>
      </c>
      <c r="B126" s="83"/>
      <c r="C126" s="82"/>
      <c r="D126" s="83"/>
      <c r="E126" s="82"/>
      <c r="F126" s="83"/>
      <c r="G126" s="82"/>
      <c r="H126" s="72"/>
      <c r="I126" s="71"/>
      <c r="J126" s="73"/>
      <c r="K126" s="72"/>
      <c r="L126" s="71"/>
      <c r="M126" s="70"/>
      <c r="N126" s="57">
        <f>C126+E126+G126+I126+J126+L126+M126</f>
        <v>0</v>
      </c>
      <c r="O126" s="81"/>
      <c r="P126" s="69"/>
      <c r="Q126" s="68"/>
      <c r="R126" s="69"/>
      <c r="S126" s="68"/>
      <c r="T126" s="67">
        <f>SUM(P126:S126)</f>
        <v>0</v>
      </c>
      <c r="X126" s="8"/>
    </row>
    <row r="127" spans="1:26" ht="24">
      <c r="A127" s="96" t="s">
        <v>18</v>
      </c>
      <c r="B127" s="95"/>
      <c r="C127" s="94"/>
      <c r="D127" s="95"/>
      <c r="E127" s="94"/>
      <c r="F127" s="95">
        <v>117</v>
      </c>
      <c r="G127" s="91">
        <v>100794.82</v>
      </c>
      <c r="H127" s="95"/>
      <c r="I127" s="94"/>
      <c r="J127" s="94"/>
      <c r="K127" s="95"/>
      <c r="L127" s="94"/>
      <c r="M127" s="94"/>
      <c r="N127" s="57">
        <f>C127+E127+G127+I127+J127+L127+M127</f>
        <v>100794.82</v>
      </c>
      <c r="O127" s="81"/>
      <c r="P127" s="69"/>
      <c r="Q127" s="68"/>
      <c r="R127" s="69"/>
      <c r="S127" s="68"/>
      <c r="T127" s="67"/>
    </row>
    <row r="128" spans="1:26">
      <c r="A128" s="87" t="s">
        <v>17</v>
      </c>
      <c r="B128" s="92"/>
      <c r="C128" s="91"/>
      <c r="D128" s="92">
        <v>0</v>
      </c>
      <c r="E128" s="91">
        <v>0</v>
      </c>
      <c r="F128" s="92">
        <v>7</v>
      </c>
      <c r="G128" s="91">
        <v>7057.11</v>
      </c>
      <c r="H128" s="92">
        <v>2</v>
      </c>
      <c r="I128" s="93">
        <v>3784.34</v>
      </c>
      <c r="J128" s="91">
        <v>0</v>
      </c>
      <c r="K128" s="92">
        <v>0</v>
      </c>
      <c r="L128" s="91">
        <v>0</v>
      </c>
      <c r="M128" s="91">
        <v>0</v>
      </c>
      <c r="N128" s="57">
        <f>C128+E128+G128+I128+J128+L128+M128</f>
        <v>10841.45</v>
      </c>
      <c r="O128" s="90">
        <v>6749.75</v>
      </c>
      <c r="P128" s="69"/>
      <c r="Q128" s="68"/>
      <c r="R128" s="69"/>
      <c r="S128" s="68"/>
      <c r="T128" s="67">
        <f>SUM(P128:S128)</f>
        <v>0</v>
      </c>
      <c r="X128" s="8"/>
    </row>
    <row r="129" spans="1:24" ht="36">
      <c r="A129" s="87" t="s">
        <v>16</v>
      </c>
      <c r="B129" s="83"/>
      <c r="C129" s="89"/>
      <c r="D129" s="83"/>
      <c r="E129" s="82"/>
      <c r="F129" s="83"/>
      <c r="G129" s="88"/>
      <c r="H129" s="75"/>
      <c r="I129" s="74"/>
      <c r="J129" s="84"/>
      <c r="K129" s="83"/>
      <c r="L129" s="74"/>
      <c r="M129" s="82"/>
      <c r="N129" s="57">
        <f>C129+E129+G129+I129+J129+L129+M129</f>
        <v>0</v>
      </c>
      <c r="O129" s="81"/>
      <c r="P129" s="69"/>
      <c r="Q129" s="68"/>
      <c r="R129" s="69"/>
      <c r="S129" s="68"/>
      <c r="T129" s="67">
        <f>SUM(P129:S129)</f>
        <v>0</v>
      </c>
      <c r="X129" s="14"/>
    </row>
    <row r="130" spans="1:24" ht="36.75" thickBot="1">
      <c r="A130" s="87" t="s">
        <v>15</v>
      </c>
      <c r="B130" s="83"/>
      <c r="C130" s="82"/>
      <c r="D130" s="86"/>
      <c r="E130" s="82"/>
      <c r="F130" s="86"/>
      <c r="G130" s="82"/>
      <c r="H130" s="83"/>
      <c r="I130" s="74"/>
      <c r="J130" s="84"/>
      <c r="K130" s="83"/>
      <c r="L130" s="74"/>
      <c r="M130" s="82"/>
      <c r="N130" s="57">
        <f>C130+E130+G130+I130+J130+L130+M130</f>
        <v>0</v>
      </c>
      <c r="O130" s="81"/>
      <c r="P130" s="69"/>
      <c r="Q130" s="68"/>
      <c r="R130" s="69"/>
      <c r="S130" s="68"/>
      <c r="T130" s="67">
        <f>SUM(P130:S130)</f>
        <v>0</v>
      </c>
    </row>
    <row r="131" spans="1:24" ht="36.75" thickBot="1">
      <c r="A131" s="85" t="s">
        <v>14</v>
      </c>
      <c r="B131" s="65"/>
      <c r="C131" s="19"/>
      <c r="D131" s="65"/>
      <c r="E131" s="64"/>
      <c r="F131" s="65"/>
      <c r="G131" s="64"/>
      <c r="H131" s="75"/>
      <c r="I131" s="74"/>
      <c r="J131" s="84"/>
      <c r="K131" s="83"/>
      <c r="L131" s="74"/>
      <c r="M131" s="82"/>
      <c r="N131" s="57">
        <f>C131+E131+G131+I131+J131+L131+M131</f>
        <v>0</v>
      </c>
      <c r="O131" s="81"/>
      <c r="P131" s="69"/>
      <c r="Q131" s="68"/>
      <c r="R131" s="69"/>
      <c r="S131" s="68"/>
      <c r="T131" s="67">
        <f>SUM(P131:S131)</f>
        <v>0</v>
      </c>
    </row>
    <row r="132" spans="1:24" ht="48">
      <c r="A132" s="77" t="s">
        <v>13</v>
      </c>
      <c r="B132" s="65"/>
      <c r="C132" s="80"/>
      <c r="D132" s="65"/>
      <c r="E132" s="64"/>
      <c r="F132" s="65"/>
      <c r="G132" s="64"/>
      <c r="H132" s="75"/>
      <c r="I132" s="74"/>
      <c r="J132" s="73"/>
      <c r="K132" s="72"/>
      <c r="L132" s="71"/>
      <c r="M132" s="70"/>
      <c r="N132" s="57">
        <f>C132+E132+G132+I132+J132+L132+M132</f>
        <v>0</v>
      </c>
      <c r="O132" s="79"/>
      <c r="P132" s="69"/>
      <c r="Q132" s="68"/>
      <c r="R132" s="69"/>
      <c r="S132" s="68"/>
      <c r="T132" s="67">
        <f>SUM(P132:S132)</f>
        <v>0</v>
      </c>
    </row>
    <row r="133" spans="1:24" ht="48">
      <c r="A133" s="77" t="s">
        <v>12</v>
      </c>
      <c r="B133" s="65"/>
      <c r="C133" s="78"/>
      <c r="D133" s="65"/>
      <c r="E133" s="64"/>
      <c r="F133" s="65"/>
      <c r="G133" s="64"/>
      <c r="H133" s="75"/>
      <c r="I133" s="74"/>
      <c r="J133" s="73"/>
      <c r="K133" s="72"/>
      <c r="L133" s="71"/>
      <c r="M133" s="70"/>
      <c r="N133" s="57">
        <f>C133+E133+G133+I133+J133+L133+M133</f>
        <v>0</v>
      </c>
      <c r="O133" s="79"/>
      <c r="P133" s="69"/>
      <c r="Q133" s="68"/>
      <c r="R133" s="69"/>
      <c r="S133" s="68"/>
      <c r="T133" s="67">
        <f>SUM(P133:S133)</f>
        <v>0</v>
      </c>
    </row>
    <row r="134" spans="1:24" ht="48">
      <c r="A134" s="77" t="s">
        <v>11</v>
      </c>
      <c r="B134" s="65"/>
      <c r="C134" s="64"/>
      <c r="D134" s="65"/>
      <c r="E134" s="64"/>
      <c r="F134" s="65"/>
      <c r="G134" s="64"/>
      <c r="H134" s="75"/>
      <c r="I134" s="74"/>
      <c r="J134" s="73"/>
      <c r="K134" s="72"/>
      <c r="L134" s="71"/>
      <c r="M134" s="70"/>
      <c r="N134" s="57">
        <f>C134+E134+G134+I134+J134+L134+M134</f>
        <v>0</v>
      </c>
      <c r="P134" s="69"/>
      <c r="Q134" s="68"/>
      <c r="R134" s="69"/>
      <c r="S134" s="68"/>
      <c r="T134" s="67">
        <f>SUM(P134:S134)</f>
        <v>0</v>
      </c>
    </row>
    <row r="135" spans="1:24" ht="36">
      <c r="A135" s="77" t="s">
        <v>10</v>
      </c>
      <c r="B135" s="65"/>
      <c r="C135" s="64"/>
      <c r="D135" s="65"/>
      <c r="E135" s="64"/>
      <c r="F135" s="65"/>
      <c r="G135" s="64"/>
      <c r="H135" s="75"/>
      <c r="I135" s="74"/>
      <c r="J135" s="73"/>
      <c r="K135" s="72"/>
      <c r="L135" s="71"/>
      <c r="M135" s="70"/>
      <c r="N135" s="57">
        <f>C135+E135+G135+I135+J135+L135+M135</f>
        <v>0</v>
      </c>
      <c r="P135" s="69"/>
      <c r="Q135" s="68"/>
      <c r="R135" s="69"/>
      <c r="S135" s="68"/>
      <c r="T135" s="67">
        <f>SUM(P135:S135)</f>
        <v>0</v>
      </c>
    </row>
    <row r="136" spans="1:24" ht="60">
      <c r="A136" s="77" t="s">
        <v>9</v>
      </c>
      <c r="B136" s="65"/>
      <c r="C136" s="78"/>
      <c r="D136" s="65"/>
      <c r="E136" s="64"/>
      <c r="F136" s="65"/>
      <c r="G136" s="64"/>
      <c r="H136" s="75"/>
      <c r="I136" s="74"/>
      <c r="J136" s="73"/>
      <c r="K136" s="72"/>
      <c r="L136" s="71"/>
      <c r="M136" s="70"/>
      <c r="N136" s="57">
        <f>C136+E136+G136+I136+J136+L136+M136</f>
        <v>0</v>
      </c>
      <c r="P136" s="69"/>
      <c r="Q136" s="68"/>
      <c r="R136" s="69"/>
      <c r="S136" s="68"/>
      <c r="T136" s="67">
        <f>SUM(P136:S136)</f>
        <v>0</v>
      </c>
    </row>
    <row r="137" spans="1:24" ht="48.75" thickBot="1">
      <c r="A137" s="77" t="s">
        <v>8</v>
      </c>
      <c r="B137" s="65"/>
      <c r="C137" s="64"/>
      <c r="D137" s="65"/>
      <c r="E137" s="64"/>
      <c r="F137" s="65"/>
      <c r="G137" s="64"/>
      <c r="H137" s="75"/>
      <c r="I137" s="74"/>
      <c r="J137" s="73"/>
      <c r="K137" s="72"/>
      <c r="L137" s="71"/>
      <c r="M137" s="70"/>
      <c r="N137" s="57">
        <f>C137+E137+G137+I137+J137+L137+M137</f>
        <v>0</v>
      </c>
      <c r="P137" s="69"/>
      <c r="Q137" s="68"/>
      <c r="R137" s="69"/>
      <c r="S137" s="68"/>
      <c r="T137" s="67">
        <f>SUM(P137:S137)</f>
        <v>0</v>
      </c>
    </row>
    <row r="138" spans="1:24" ht="60.75" thickBot="1">
      <c r="A138" s="77" t="s">
        <v>7</v>
      </c>
      <c r="B138" s="65">
        <v>267</v>
      </c>
      <c r="C138" s="76">
        <v>135300</v>
      </c>
      <c r="D138" s="65"/>
      <c r="E138" s="64"/>
      <c r="F138" s="65"/>
      <c r="G138" s="64"/>
      <c r="H138" s="75"/>
      <c r="I138" s="74"/>
      <c r="J138" s="73"/>
      <c r="K138" s="72"/>
      <c r="L138" s="71"/>
      <c r="M138" s="70"/>
      <c r="N138" s="57">
        <f>C138+E138+G138+I138+J138+L138+M138</f>
        <v>135300</v>
      </c>
      <c r="P138" s="69"/>
      <c r="Q138" s="68"/>
      <c r="R138" s="69"/>
      <c r="S138" s="68"/>
      <c r="T138" s="67">
        <f>SUM(P138:S138)</f>
        <v>0</v>
      </c>
    </row>
    <row r="139" spans="1:24" ht="48.75" thickBot="1">
      <c r="A139" s="66" t="s">
        <v>6</v>
      </c>
      <c r="B139" s="65"/>
      <c r="C139" s="64"/>
      <c r="D139" s="65"/>
      <c r="E139" s="64"/>
      <c r="F139" s="65"/>
      <c r="G139" s="64"/>
      <c r="H139" s="63"/>
      <c r="I139" s="62"/>
      <c r="J139" s="61"/>
      <c r="K139" s="60"/>
      <c r="L139" s="59"/>
      <c r="M139" s="58"/>
      <c r="N139" s="57">
        <f>C139+E139+G139+I139+J139+L139+M139</f>
        <v>0</v>
      </c>
      <c r="P139" s="56"/>
      <c r="Q139" s="55"/>
      <c r="R139" s="56"/>
      <c r="S139" s="55"/>
      <c r="T139" s="54">
        <f>SUM(P139:S139)</f>
        <v>0</v>
      </c>
    </row>
    <row r="140" spans="1:24" ht="12.75" thickBot="1">
      <c r="A140" s="53" t="s">
        <v>5</v>
      </c>
      <c r="B140" s="52">
        <f>SUM(B125:B139)</f>
        <v>1698</v>
      </c>
      <c r="C140" s="47">
        <f>SUM(C125:C139)</f>
        <v>363824.69</v>
      </c>
      <c r="D140" s="51">
        <f>D126+D128+D129</f>
        <v>0</v>
      </c>
      <c r="E140" s="47">
        <f>SUM(E125:E139)</f>
        <v>0</v>
      </c>
      <c r="F140" s="51">
        <f>F126+F128+F129</f>
        <v>7</v>
      </c>
      <c r="G140" s="47">
        <f>SUM(G125:G139)</f>
        <v>107851.93000000001</v>
      </c>
      <c r="H140" s="49">
        <f>H126+H128+H129</f>
        <v>2</v>
      </c>
      <c r="I140" s="47">
        <f>SUM(I125:I139)</f>
        <v>3784.34</v>
      </c>
      <c r="J140" s="50">
        <f>SUM(J125:J139)</f>
        <v>0</v>
      </c>
      <c r="K140" s="49">
        <f>K126+K128+K129</f>
        <v>0</v>
      </c>
      <c r="L140" s="48">
        <f>SUM(L125:L139)</f>
        <v>0</v>
      </c>
      <c r="M140" s="48">
        <f>SUM(M125:M139)</f>
        <v>0</v>
      </c>
      <c r="N140" s="47">
        <f>SUM(N125:N139)</f>
        <v>475460.96</v>
      </c>
      <c r="P140" s="48">
        <f>SUM(P125:P139)</f>
        <v>0</v>
      </c>
      <c r="Q140" s="47">
        <f>SUM(Q125:Q139)</f>
        <v>0</v>
      </c>
      <c r="R140" s="48">
        <f>SUM(R125:R139)</f>
        <v>0</v>
      </c>
      <c r="S140" s="47">
        <f>SUM(S125:S139)</f>
        <v>0</v>
      </c>
      <c r="T140" s="47">
        <f>SUM(T125:T139)</f>
        <v>0</v>
      </c>
    </row>
    <row r="141" spans="1:24" ht="12.75" thickBot="1">
      <c r="A141" s="46" t="s">
        <v>4</v>
      </c>
      <c r="B141" s="45">
        <f>SUM(B140+B124)</f>
        <v>3129</v>
      </c>
      <c r="C141" s="39">
        <f>C124+C140</f>
        <v>4333737.07</v>
      </c>
      <c r="D141" s="39"/>
      <c r="E141" s="39">
        <f>E124+E140</f>
        <v>5168</v>
      </c>
      <c r="F141" s="45">
        <f>F124+F140</f>
        <v>801</v>
      </c>
      <c r="G141" s="39">
        <f>G124+G140</f>
        <v>723779.64000000013</v>
      </c>
      <c r="H141" s="44">
        <f>H124+H140</f>
        <v>165</v>
      </c>
      <c r="I141" s="40">
        <f>I124+I140</f>
        <v>227557.3</v>
      </c>
      <c r="J141" s="43">
        <f>J124+J140</f>
        <v>0</v>
      </c>
      <c r="K141" s="42">
        <f>K124+K140</f>
        <v>0</v>
      </c>
      <c r="L141" s="40">
        <f>L124+L140</f>
        <v>0</v>
      </c>
      <c r="M141" s="40">
        <f>M124+M140</f>
        <v>0</v>
      </c>
      <c r="N141" s="39">
        <f>N124+N140</f>
        <v>5290242.01</v>
      </c>
      <c r="P141" s="41">
        <f>P124+P140</f>
        <v>0</v>
      </c>
      <c r="Q141" s="39">
        <f>Q124+Q140</f>
        <v>0</v>
      </c>
      <c r="R141" s="40">
        <f>R124+R140</f>
        <v>0</v>
      </c>
      <c r="S141" s="39">
        <f>S124+S140</f>
        <v>0</v>
      </c>
      <c r="T141" s="39">
        <f>T124+T140</f>
        <v>0</v>
      </c>
    </row>
    <row r="142" spans="1:24" ht="12.75" thickBot="1">
      <c r="A142" s="37"/>
      <c r="B142" s="37"/>
      <c r="C142" s="37"/>
      <c r="D142" s="37"/>
      <c r="E142" s="37"/>
      <c r="F142" s="37"/>
      <c r="G142" s="37"/>
      <c r="H142" s="37"/>
      <c r="I142" s="37"/>
      <c r="J142" s="38"/>
      <c r="K142" s="37"/>
      <c r="L142" s="37"/>
      <c r="M142" s="37"/>
      <c r="N142" s="37"/>
    </row>
    <row r="143" spans="1:24" s="9" customFormat="1" ht="12.75" thickBot="1">
      <c r="A143" s="36" t="s">
        <v>3</v>
      </c>
      <c r="B143" s="35" t="s">
        <v>2</v>
      </c>
      <c r="C143" s="34"/>
      <c r="D143" s="35" t="s">
        <v>1</v>
      </c>
      <c r="E143" s="34"/>
      <c r="F143" s="35"/>
      <c r="G143" s="34"/>
      <c r="H143" s="32"/>
      <c r="I143" s="31"/>
      <c r="J143" s="33"/>
      <c r="K143" s="32"/>
      <c r="L143" s="31"/>
      <c r="M143" s="30"/>
      <c r="N143" s="29" t="s">
        <v>0</v>
      </c>
      <c r="W143" s="17"/>
    </row>
    <row r="144" spans="1:24" s="9" customFormat="1" ht="12.75" thickBot="1">
      <c r="A144" s="28"/>
      <c r="B144" s="26">
        <v>1417</v>
      </c>
      <c r="C144" s="27">
        <v>15923.71</v>
      </c>
      <c r="D144" s="26">
        <v>1416</v>
      </c>
      <c r="E144" s="25">
        <v>8290.4</v>
      </c>
      <c r="F144" s="24"/>
      <c r="G144" s="23"/>
      <c r="H144" s="21"/>
      <c r="I144" s="20"/>
      <c r="J144" s="22"/>
      <c r="K144" s="21"/>
      <c r="L144" s="20"/>
      <c r="M144" s="19"/>
      <c r="N144" s="18">
        <f>C144+E144+G144+I144+J144+L144+M144</f>
        <v>24214.11</v>
      </c>
      <c r="W144" s="17"/>
    </row>
    <row r="145" spans="1:14">
      <c r="C145" s="8"/>
      <c r="G145" s="14"/>
    </row>
    <row r="146" spans="1:14">
      <c r="B146" s="15"/>
      <c r="C146" s="16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1:14">
      <c r="B147" s="3"/>
      <c r="C147" s="7"/>
      <c r="D147" s="3"/>
      <c r="E147" s="3"/>
      <c r="F147" s="3"/>
      <c r="G147" s="8"/>
      <c r="I147" s="8"/>
      <c r="L147" s="8"/>
      <c r="M147" s="14"/>
    </row>
    <row r="148" spans="1:14">
      <c r="A148" s="9"/>
      <c r="B148" s="12"/>
      <c r="C148" s="13"/>
      <c r="D148" s="12"/>
      <c r="E148" s="11"/>
      <c r="F148" s="10"/>
      <c r="G148" s="9"/>
      <c r="I148" s="8"/>
      <c r="L148" s="8"/>
    </row>
    <row r="149" spans="1:14">
      <c r="B149" s="3"/>
      <c r="C149" s="7"/>
      <c r="D149" s="3"/>
      <c r="E149" s="3"/>
      <c r="F149" s="3"/>
    </row>
    <row r="150" spans="1:14">
      <c r="B150" s="3"/>
      <c r="C150" s="6"/>
      <c r="D150" s="3"/>
      <c r="E150" s="5"/>
      <c r="F150" s="3"/>
    </row>
    <row r="179" spans="4:9">
      <c r="D179" s="3"/>
      <c r="E179" s="3"/>
      <c r="F179" s="3"/>
      <c r="G179" s="3"/>
      <c r="H179" s="3"/>
      <c r="I179" s="3"/>
    </row>
    <row r="180" spans="4:9">
      <c r="D180" s="3"/>
      <c r="E180" s="3"/>
      <c r="F180" s="3"/>
      <c r="G180" s="3"/>
      <c r="H180" s="3"/>
      <c r="I180" s="3"/>
    </row>
    <row r="181" spans="4:9">
      <c r="D181" s="3"/>
      <c r="E181" s="4"/>
      <c r="F181" s="4"/>
      <c r="G181" s="4"/>
      <c r="H181" s="3"/>
      <c r="I181" s="3"/>
    </row>
    <row r="182" spans="4:9">
      <c r="D182" s="3"/>
      <c r="E182" s="3"/>
      <c r="F182" s="3"/>
      <c r="G182" s="3"/>
      <c r="H182" s="3"/>
      <c r="I182" s="3"/>
    </row>
  </sheetData>
  <mergeCells count="30">
    <mergeCell ref="C9:C11"/>
    <mergeCell ref="D9:D11"/>
    <mergeCell ref="E9:E11"/>
    <mergeCell ref="F9:F11"/>
    <mergeCell ref="X9:X11"/>
    <mergeCell ref="G9:G11"/>
    <mergeCell ref="I9:I11"/>
    <mergeCell ref="J9:J11"/>
    <mergeCell ref="L9:L11"/>
    <mergeCell ref="M9:M11"/>
    <mergeCell ref="P9:P11"/>
    <mergeCell ref="R9:R11"/>
    <mergeCell ref="T9:T11"/>
    <mergeCell ref="V9:V11"/>
    <mergeCell ref="A2:C2"/>
    <mergeCell ref="A7:A11"/>
    <mergeCell ref="P7:T7"/>
    <mergeCell ref="P8:T8"/>
    <mergeCell ref="V8:X8"/>
    <mergeCell ref="B9:B11"/>
    <mergeCell ref="A143:A144"/>
    <mergeCell ref="B143:C143"/>
    <mergeCell ref="D143:E143"/>
    <mergeCell ref="F143:G143"/>
    <mergeCell ref="W9:W11"/>
    <mergeCell ref="P12:T12"/>
    <mergeCell ref="P50:T50"/>
    <mergeCell ref="V50:X50"/>
    <mergeCell ref="V122:X122"/>
    <mergeCell ref="N9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2015</vt:lpstr>
    </vt:vector>
  </TitlesOfParts>
  <Company>HNHU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</dc:creator>
  <cp:lastModifiedBy>Comunicaciones</cp:lastModifiedBy>
  <dcterms:created xsi:type="dcterms:W3CDTF">2015-04-14T16:54:48Z</dcterms:created>
  <dcterms:modified xsi:type="dcterms:W3CDTF">2015-04-14T16:58:45Z</dcterms:modified>
</cp:coreProperties>
</file>